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kate\OneDrive\Documents\Accounting\Forms\NR\"/>
    </mc:Choice>
  </mc:AlternateContent>
  <xr:revisionPtr revIDLastSave="0" documentId="13_ncr:1_{D748A48F-44AB-42A2-96B5-E77EBE064E13}" xr6:coauthVersionLast="47" xr6:coauthVersionMax="47" xr10:uidLastSave="{00000000-0000-0000-0000-000000000000}"/>
  <bookViews>
    <workbookView xWindow="10965" yWindow="-16320" windowWidth="29040" windowHeight="16440" activeTab="3" xr2:uid="{00000000-000D-0000-FFFF-FFFF00000000}"/>
  </bookViews>
  <sheets>
    <sheet name="2024" sheetId="1" r:id="rId1"/>
    <sheet name="2025" sheetId="2" r:id="rId2"/>
    <sheet name="2026" sheetId="3" r:id="rId3"/>
    <sheet name="20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F28" i="4" s="1"/>
  <c r="F29" i="4" s="1"/>
  <c r="I23" i="4"/>
  <c r="I25" i="4" s="1"/>
  <c r="I28" i="4" s="1"/>
  <c r="I29" i="4" s="1"/>
  <c r="H23" i="4"/>
  <c r="F23" i="4"/>
  <c r="E23" i="4"/>
  <c r="C23" i="4"/>
  <c r="C25" i="4" s="1"/>
  <c r="B23" i="4"/>
  <c r="K23" i="4" s="1"/>
  <c r="L22" i="4"/>
  <c r="K22" i="4"/>
  <c r="M22" i="4" s="1"/>
  <c r="L21" i="4"/>
  <c r="K21" i="4"/>
  <c r="M21" i="4" s="1"/>
  <c r="L20" i="4"/>
  <c r="K20" i="4"/>
  <c r="M20" i="4" s="1"/>
  <c r="L19" i="4"/>
  <c r="K19" i="4"/>
  <c r="M19" i="4" s="1"/>
  <c r="L18" i="4"/>
  <c r="K18" i="4"/>
  <c r="M18" i="4" s="1"/>
  <c r="L17" i="4"/>
  <c r="K17" i="4"/>
  <c r="M17" i="4" s="1"/>
  <c r="L16" i="4"/>
  <c r="K16" i="4"/>
  <c r="M16" i="4" s="1"/>
  <c r="B16" i="4"/>
  <c r="L15" i="4"/>
  <c r="B15" i="4"/>
  <c r="K15" i="4" s="1"/>
  <c r="M15" i="4" s="1"/>
  <c r="L14" i="4"/>
  <c r="B14" i="4"/>
  <c r="K14" i="4" s="1"/>
  <c r="M14" i="4" s="1"/>
  <c r="L13" i="4"/>
  <c r="K13" i="4"/>
  <c r="M13" i="4" s="1"/>
  <c r="L12" i="4"/>
  <c r="K12" i="4"/>
  <c r="M12" i="4" s="1"/>
  <c r="L11" i="4"/>
  <c r="K11" i="4"/>
  <c r="M11" i="4" s="1"/>
  <c r="L8" i="4"/>
  <c r="O8" i="4" s="1"/>
  <c r="Q8" i="4" s="1"/>
  <c r="H8" i="4"/>
  <c r="H25" i="4" s="1"/>
  <c r="H28" i="4" s="1"/>
  <c r="H29" i="4" s="1"/>
  <c r="E8" i="4"/>
  <c r="E25" i="4" s="1"/>
  <c r="E28" i="4" s="1"/>
  <c r="E29" i="4" s="1"/>
  <c r="B8" i="4"/>
  <c r="B25" i="4" s="1"/>
  <c r="I25" i="3"/>
  <c r="I28" i="3" s="1"/>
  <c r="I29" i="3" s="1"/>
  <c r="F25" i="3"/>
  <c r="F28" i="3" s="1"/>
  <c r="F29" i="3" s="1"/>
  <c r="I23" i="3"/>
  <c r="H23" i="3"/>
  <c r="F23" i="3"/>
  <c r="E23" i="3"/>
  <c r="C23" i="3"/>
  <c r="C25" i="3" s="1"/>
  <c r="B23" i="3"/>
  <c r="B25" i="3" s="1"/>
  <c r="L22" i="3"/>
  <c r="K22" i="3"/>
  <c r="M22" i="3" s="1"/>
  <c r="L21" i="3"/>
  <c r="K21" i="3"/>
  <c r="M21" i="3" s="1"/>
  <c r="L20" i="3"/>
  <c r="K20" i="3"/>
  <c r="M20" i="3" s="1"/>
  <c r="L19" i="3"/>
  <c r="K19" i="3"/>
  <c r="M19" i="3" s="1"/>
  <c r="L18" i="3"/>
  <c r="K18" i="3"/>
  <c r="M18" i="3" s="1"/>
  <c r="L17" i="3"/>
  <c r="K17" i="3"/>
  <c r="M17" i="3" s="1"/>
  <c r="L16" i="3"/>
  <c r="B16" i="3"/>
  <c r="K16" i="3" s="1"/>
  <c r="M16" i="3" s="1"/>
  <c r="L15" i="3"/>
  <c r="B15" i="3"/>
  <c r="K15" i="3" s="1"/>
  <c r="M15" i="3" s="1"/>
  <c r="L14" i="3"/>
  <c r="B14" i="3"/>
  <c r="K14" i="3" s="1"/>
  <c r="M14" i="3" s="1"/>
  <c r="L13" i="3"/>
  <c r="K13" i="3"/>
  <c r="M13" i="3" s="1"/>
  <c r="L12" i="3"/>
  <c r="K12" i="3"/>
  <c r="M12" i="3" s="1"/>
  <c r="L11" i="3"/>
  <c r="K11" i="3"/>
  <c r="M11" i="3" s="1"/>
  <c r="L8" i="3"/>
  <c r="O8" i="3" s="1"/>
  <c r="Q8" i="3" s="1"/>
  <c r="H8" i="3"/>
  <c r="H25" i="3" s="1"/>
  <c r="H28" i="3" s="1"/>
  <c r="H29" i="3" s="1"/>
  <c r="E8" i="3"/>
  <c r="E25" i="3" s="1"/>
  <c r="E28" i="3" s="1"/>
  <c r="E29" i="3" s="1"/>
  <c r="B8" i="3"/>
  <c r="F25" i="2"/>
  <c r="F28" i="2" s="1"/>
  <c r="F29" i="2" s="1"/>
  <c r="I23" i="2"/>
  <c r="I25" i="2" s="1"/>
  <c r="I28" i="2" s="1"/>
  <c r="I29" i="2" s="1"/>
  <c r="H23" i="2"/>
  <c r="F23" i="2"/>
  <c r="E23" i="2"/>
  <c r="C23" i="2"/>
  <c r="C25" i="2" s="1"/>
  <c r="B23" i="2"/>
  <c r="K23" i="2" s="1"/>
  <c r="L22" i="2"/>
  <c r="K22" i="2"/>
  <c r="M22" i="2" s="1"/>
  <c r="L21" i="2"/>
  <c r="K21" i="2"/>
  <c r="M21" i="2" s="1"/>
  <c r="L20" i="2"/>
  <c r="K20" i="2"/>
  <c r="M20" i="2" s="1"/>
  <c r="L19" i="2"/>
  <c r="K19" i="2"/>
  <c r="M19" i="2" s="1"/>
  <c r="L18" i="2"/>
  <c r="K18" i="2"/>
  <c r="M18" i="2" s="1"/>
  <c r="L17" i="2"/>
  <c r="K17" i="2"/>
  <c r="M17" i="2" s="1"/>
  <c r="L16" i="2"/>
  <c r="K16" i="2"/>
  <c r="M16" i="2" s="1"/>
  <c r="B16" i="2"/>
  <c r="L15" i="2"/>
  <c r="B15" i="2"/>
  <c r="K15" i="2" s="1"/>
  <c r="M15" i="2" s="1"/>
  <c r="L14" i="2"/>
  <c r="B14" i="2"/>
  <c r="K14" i="2" s="1"/>
  <c r="M14" i="2" s="1"/>
  <c r="L13" i="2"/>
  <c r="K13" i="2"/>
  <c r="M13" i="2" s="1"/>
  <c r="L12" i="2"/>
  <c r="K12" i="2"/>
  <c r="M12" i="2" s="1"/>
  <c r="L11" i="2"/>
  <c r="K11" i="2"/>
  <c r="M11" i="2" s="1"/>
  <c r="L8" i="2"/>
  <c r="O8" i="2" s="1"/>
  <c r="Q8" i="2" s="1"/>
  <c r="H8" i="2"/>
  <c r="H25" i="2" s="1"/>
  <c r="H28" i="2" s="1"/>
  <c r="H29" i="2" s="1"/>
  <c r="E8" i="2"/>
  <c r="E25" i="2" s="1"/>
  <c r="E28" i="2" s="1"/>
  <c r="E29" i="2" s="1"/>
  <c r="B8" i="2"/>
  <c r="B25" i="2" s="1"/>
  <c r="M22" i="1"/>
  <c r="M21" i="1"/>
  <c r="M20" i="1"/>
  <c r="M19" i="1"/>
  <c r="M18" i="1"/>
  <c r="M17" i="1"/>
  <c r="M16" i="1"/>
  <c r="M15" i="1"/>
  <c r="M12" i="1"/>
  <c r="M11" i="1"/>
  <c r="M8" i="1"/>
  <c r="K12" i="1"/>
  <c r="K13" i="1"/>
  <c r="K17" i="1"/>
  <c r="K18" i="1"/>
  <c r="K19" i="1"/>
  <c r="K20" i="1"/>
  <c r="K21" i="1"/>
  <c r="K22" i="1"/>
  <c r="K11" i="1"/>
  <c r="L12" i="1"/>
  <c r="L13" i="1"/>
  <c r="M13" i="1" s="1"/>
  <c r="L14" i="1"/>
  <c r="M14" i="1" s="1"/>
  <c r="L15" i="1"/>
  <c r="L16" i="1"/>
  <c r="L17" i="1"/>
  <c r="L18" i="1"/>
  <c r="L19" i="1"/>
  <c r="L20" i="1"/>
  <c r="L21" i="1"/>
  <c r="L22" i="1"/>
  <c r="L11" i="1"/>
  <c r="L8" i="1"/>
  <c r="O8" i="1" s="1"/>
  <c r="Q8" i="1" s="1"/>
  <c r="I23" i="1"/>
  <c r="I25" i="1" s="1"/>
  <c r="I28" i="1" s="1"/>
  <c r="I29" i="1" s="1"/>
  <c r="H23" i="1"/>
  <c r="H8" i="1"/>
  <c r="B16" i="1"/>
  <c r="K16" i="1" s="1"/>
  <c r="B15" i="1"/>
  <c r="K15" i="1" s="1"/>
  <c r="B14" i="1"/>
  <c r="K14" i="1" s="1"/>
  <c r="E8" i="1"/>
  <c r="B8" i="1"/>
  <c r="B28" i="4" l="1"/>
  <c r="B29" i="4" s="1"/>
  <c r="K25" i="4"/>
  <c r="C28" i="4"/>
  <c r="C29" i="4" s="1"/>
  <c r="L25" i="4"/>
  <c r="L28" i="4" s="1"/>
  <c r="L29" i="4" s="1"/>
  <c r="K8" i="4"/>
  <c r="L23" i="4"/>
  <c r="M23" i="4" s="1"/>
  <c r="C28" i="3"/>
  <c r="C29" i="3" s="1"/>
  <c r="L25" i="3"/>
  <c r="L28" i="3" s="1"/>
  <c r="L29" i="3" s="1"/>
  <c r="B28" i="3"/>
  <c r="B29" i="3" s="1"/>
  <c r="K25" i="3"/>
  <c r="K23" i="3"/>
  <c r="K8" i="3"/>
  <c r="L23" i="3"/>
  <c r="C28" i="2"/>
  <c r="C29" i="2" s="1"/>
  <c r="L25" i="2"/>
  <c r="L28" i="2" s="1"/>
  <c r="L29" i="2" s="1"/>
  <c r="B28" i="2"/>
  <c r="B29" i="2" s="1"/>
  <c r="K25" i="2"/>
  <c r="K8" i="2"/>
  <c r="L23" i="2"/>
  <c r="M23" i="2" s="1"/>
  <c r="K8" i="1"/>
  <c r="N8" i="1" s="1"/>
  <c r="P8" i="1" s="1"/>
  <c r="H25" i="1"/>
  <c r="H28" i="1" s="1"/>
  <c r="H29" i="1" s="1"/>
  <c r="F23" i="1"/>
  <c r="F25" i="1" s="1"/>
  <c r="F28" i="1" s="1"/>
  <c r="F29" i="1" s="1"/>
  <c r="B23" i="1"/>
  <c r="C23" i="1"/>
  <c r="C25" i="1"/>
  <c r="E23" i="1"/>
  <c r="E25" i="1" s="1"/>
  <c r="E28" i="1" s="1"/>
  <c r="E29" i="1" s="1"/>
  <c r="N8" i="4" l="1"/>
  <c r="P8" i="4" s="1"/>
  <c r="M8" i="4"/>
  <c r="M25" i="4"/>
  <c r="K28" i="4"/>
  <c r="N8" i="3"/>
  <c r="P8" i="3" s="1"/>
  <c r="M8" i="3"/>
  <c r="K28" i="3"/>
  <c r="M25" i="3"/>
  <c r="M23" i="3"/>
  <c r="N8" i="2"/>
  <c r="P8" i="2" s="1"/>
  <c r="M8" i="2"/>
  <c r="M25" i="2"/>
  <c r="K28" i="2"/>
  <c r="L25" i="1"/>
  <c r="L28" i="1" s="1"/>
  <c r="L29" i="1" s="1"/>
  <c r="L23" i="1"/>
  <c r="B25" i="1"/>
  <c r="K23" i="1"/>
  <c r="M23" i="1" s="1"/>
  <c r="C28" i="1"/>
  <c r="C29" i="1" s="1"/>
  <c r="K29" i="4" l="1"/>
  <c r="M29" i="4" s="1"/>
  <c r="M28" i="4"/>
  <c r="K29" i="3"/>
  <c r="M29" i="3" s="1"/>
  <c r="M28" i="3"/>
  <c r="K29" i="2"/>
  <c r="M29" i="2" s="1"/>
  <c r="M28" i="2"/>
  <c r="K25" i="1"/>
  <c r="B28" i="1"/>
  <c r="B29" i="1" s="1"/>
  <c r="M25" i="1" l="1"/>
  <c r="K28" i="1"/>
  <c r="M28" i="1" l="1"/>
  <c r="K29" i="1"/>
  <c r="M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8" authorId="0" shapeId="0" xr:uid="{00000000-0006-0000-0000-000001000000}">
      <text>
        <r>
          <rPr>
            <sz val="10"/>
            <color rgb="FF000000"/>
            <rFont val="Arial"/>
            <scheme val="minor"/>
          </rPr>
          <t>Box 16 - NR4 Slip</t>
        </r>
      </text>
    </comment>
    <comment ref="K28" authorId="0" shapeId="0" xr:uid="{00000000-0006-0000-0000-000002000000}">
      <text>
        <r>
          <rPr>
            <sz val="10"/>
            <color rgb="FF000000"/>
            <rFont val="Arial"/>
            <scheme val="minor"/>
          </rPr>
          <t>Box 17 - NR4 Slip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8" authorId="0" shapeId="0" xr:uid="{7E31AB5B-5589-431C-96A9-716D43C7B578}">
      <text>
        <r>
          <rPr>
            <sz val="10"/>
            <color rgb="FF000000"/>
            <rFont val="Arial"/>
            <scheme val="minor"/>
          </rPr>
          <t>Box 16 - NR4 Slip</t>
        </r>
      </text>
    </comment>
    <comment ref="K28" authorId="0" shapeId="0" xr:uid="{7966AA23-9143-48F2-BB5B-6AA46293F6C1}">
      <text>
        <r>
          <rPr>
            <sz val="10"/>
            <color rgb="FF000000"/>
            <rFont val="Arial"/>
            <scheme val="minor"/>
          </rPr>
          <t>Box 17 - NR4 Slip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8" authorId="0" shapeId="0" xr:uid="{FCD3C9EF-6D96-4098-A769-E2E03C67CD79}">
      <text>
        <r>
          <rPr>
            <sz val="10"/>
            <color rgb="FF000000"/>
            <rFont val="Arial"/>
            <scheme val="minor"/>
          </rPr>
          <t>Box 16 - NR4 Slip</t>
        </r>
      </text>
    </comment>
    <comment ref="K28" authorId="0" shapeId="0" xr:uid="{57A9A985-3C60-41AA-BC48-B26780E14D21}">
      <text>
        <r>
          <rPr>
            <sz val="10"/>
            <color rgb="FF000000"/>
            <rFont val="Arial"/>
            <scheme val="minor"/>
          </rPr>
          <t>Box 17 - NR4 Slip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8" authorId="0" shapeId="0" xr:uid="{3E956179-F61D-44F6-9E97-18201AF135FE}">
      <text>
        <r>
          <rPr>
            <sz val="10"/>
            <color rgb="FF000000"/>
            <rFont val="Arial"/>
            <scheme val="minor"/>
          </rPr>
          <t>Box 16 - NR4 Slip</t>
        </r>
      </text>
    </comment>
    <comment ref="K28" authorId="0" shapeId="0" xr:uid="{BA927DDD-BA83-4E4A-9D4F-D25E30B0A063}">
      <text>
        <r>
          <rPr>
            <sz val="10"/>
            <color rgb="FF000000"/>
            <rFont val="Arial"/>
            <scheme val="minor"/>
          </rPr>
          <t>Box 17 - NR4 Slip</t>
        </r>
      </text>
    </comment>
  </commentList>
</comments>
</file>

<file path=xl/sharedStrings.xml><?xml version="1.0" encoding="utf-8"?>
<sst xmlns="http://schemas.openxmlformats.org/spreadsheetml/2006/main" count="192" uniqueCount="37">
  <si>
    <t>NRV123456</t>
  </si>
  <si>
    <t>Property 1</t>
  </si>
  <si>
    <t>Property 2</t>
  </si>
  <si>
    <t>Total</t>
  </si>
  <si>
    <t>Monthly</t>
  </si>
  <si>
    <t>25% of Gross</t>
  </si>
  <si>
    <t>NR6</t>
  </si>
  <si>
    <t>Actual</t>
  </si>
  <si>
    <t>Address</t>
  </si>
  <si>
    <t>Address 1</t>
  </si>
  <si>
    <t>Address 2</t>
  </si>
  <si>
    <t>Estimate</t>
  </si>
  <si>
    <t>Difference</t>
  </si>
  <si>
    <t>Monthly Rent</t>
  </si>
  <si>
    <t>Months of occupancy</t>
  </si>
  <si>
    <t>Gross Rent (Year)</t>
  </si>
  <si>
    <t>Expenses (Year)</t>
  </si>
  <si>
    <t xml:space="preserve">   - Management Fee</t>
  </si>
  <si>
    <t xml:space="preserve">   - Tenant Placement Fee</t>
  </si>
  <si>
    <t xml:space="preserve">   - Accounting Fee</t>
  </si>
  <si>
    <t xml:space="preserve">   - Maintenance Fee</t>
  </si>
  <si>
    <t xml:space="preserve">   - Property Tax</t>
  </si>
  <si>
    <t xml:space="preserve">   - Mortgage Interest</t>
  </si>
  <si>
    <t xml:space="preserve">   - Insurance</t>
  </si>
  <si>
    <t xml:space="preserve">   - Repairs</t>
  </si>
  <si>
    <t xml:space="preserve">   - Travel</t>
  </si>
  <si>
    <t xml:space="preserve">   - Bank Fees</t>
  </si>
  <si>
    <t xml:space="preserve">   - Utilities</t>
  </si>
  <si>
    <t xml:space="preserve">   - Other</t>
  </si>
  <si>
    <t>Total Expenses (Year)</t>
  </si>
  <si>
    <t>Net Income</t>
  </si>
  <si>
    <t>Revised Non-Resident Tax</t>
  </si>
  <si>
    <t xml:space="preserve">   per year</t>
  </si>
  <si>
    <t xml:space="preserve">   per month</t>
  </si>
  <si>
    <t>Property 3</t>
  </si>
  <si>
    <t>Address 3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</si>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</sst>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0.000%"/>
  </numFmts>
  <fonts count="10" x14ac:knownFonts="1">
    <font>
      <sz val="10"/>
      <color rgb="FF000000"/>
      <name val="Arial"/>
      <scheme val="minor"/>
    </font>
    <font>
      <b/>
      <sz val="10"/>
      <color theme="1"/>
      <name val="Calibri"/>
    </font>
    <font>
      <sz val="10"/>
      <color theme="1"/>
      <name val="Arial"/>
    </font>
    <font>
      <b/>
      <u/>
      <sz val="10"/>
      <color theme="1"/>
      <name val="Calibri"/>
    </font>
    <font>
      <sz val="10"/>
      <name val="Arial"/>
    </font>
    <font>
      <b/>
      <u/>
      <sz val="10"/>
      <color theme="1"/>
      <name val="Calibri"/>
    </font>
    <font>
      <sz val="10"/>
      <color theme="1"/>
      <name val="Calibri"/>
    </font>
    <font>
      <i/>
      <sz val="10"/>
      <color theme="1"/>
      <name val="Calibri"/>
    </font>
    <font>
      <b/>
      <i/>
      <sz val="10"/>
      <color theme="1"/>
      <name val="Calibri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00FFFF"/>
        <bgColor rgb="FF00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9" fontId="2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6" fillId="2" borderId="9" xfId="0" applyNumberFormat="1" applyFont="1" applyFill="1" applyBorder="1" applyAlignment="1">
      <alignment horizontal="right"/>
    </xf>
    <xf numFmtId="164" fontId="2" fillId="0" borderId="10" xfId="0" applyNumberFormat="1" applyFont="1" applyBorder="1"/>
    <xf numFmtId="164" fontId="2" fillId="0" borderId="9" xfId="0" applyNumberFormat="1" applyFont="1" applyBorder="1"/>
    <xf numFmtId="164" fontId="2" fillId="0" borderId="0" xfId="0" applyNumberFormat="1" applyFont="1"/>
    <xf numFmtId="0" fontId="2" fillId="0" borderId="10" xfId="0" applyFont="1" applyBorder="1"/>
    <xf numFmtId="0" fontId="2" fillId="0" borderId="9" xfId="0" applyFont="1" applyBorder="1"/>
    <xf numFmtId="1" fontId="6" fillId="2" borderId="9" xfId="0" applyNumberFormat="1" applyFont="1" applyFill="1" applyBorder="1" applyAlignment="1">
      <alignment horizontal="right"/>
    </xf>
    <xf numFmtId="1" fontId="2" fillId="0" borderId="10" xfId="0" applyNumberFormat="1" applyFont="1" applyBorder="1"/>
    <xf numFmtId="1" fontId="2" fillId="0" borderId="0" xfId="0" applyNumberFormat="1" applyFont="1"/>
    <xf numFmtId="164" fontId="1" fillId="0" borderId="9" xfId="0" applyNumberFormat="1" applyFont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4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0" xfId="0" applyNumberFormat="1" applyFont="1" applyBorder="1" applyAlignment="1">
      <alignment horizontal="right"/>
    </xf>
    <xf numFmtId="0" fontId="6" fillId="0" borderId="0" xfId="0" applyFont="1"/>
    <xf numFmtId="164" fontId="6" fillId="2" borderId="10" xfId="0" applyNumberFormat="1" applyFont="1" applyFill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2" borderId="11" xfId="0" applyNumberFormat="1" applyFont="1" applyFill="1" applyBorder="1" applyAlignment="1">
      <alignment horizontal="right"/>
    </xf>
    <xf numFmtId="164" fontId="6" fillId="2" borderId="12" xfId="0" applyNumberFormat="1" applyFont="1" applyFill="1" applyBorder="1" applyAlignment="1">
      <alignment horizontal="right"/>
    </xf>
    <xf numFmtId="0" fontId="7" fillId="0" borderId="0" xfId="0" applyFont="1"/>
    <xf numFmtId="164" fontId="7" fillId="0" borderId="9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164" fontId="8" fillId="4" borderId="9" xfId="0" applyNumberFormat="1" applyFont="1" applyFill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10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2" fillId="0" borderId="8" xfId="0" applyNumberFormat="1" applyFont="1" applyBorder="1"/>
    <xf numFmtId="164" fontId="2" fillId="0" borderId="7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3" fillId="3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0" borderId="7" xfId="0" applyFont="1" applyBorder="1"/>
    <xf numFmtId="166" fontId="1" fillId="2" borderId="0" xfId="0" applyNumberFormat="1" applyFont="1" applyFill="1" applyAlignment="1">
      <alignment horizontal="right"/>
    </xf>
    <xf numFmtId="164" fontId="6" fillId="0" borderId="13" xfId="0" applyNumberFormat="1" applyFont="1" applyBorder="1" applyAlignment="1">
      <alignment horizontal="right"/>
    </xf>
    <xf numFmtId="164" fontId="6" fillId="0" borderId="14" xfId="0" applyNumberFormat="1" applyFont="1" applyBorder="1" applyAlignment="1">
      <alignment horizontal="right"/>
    </xf>
    <xf numFmtId="164" fontId="9" fillId="0" borderId="10" xfId="0" applyNumberFormat="1" applyFont="1" applyBorder="1"/>
    <xf numFmtId="164" fontId="9" fillId="0" borderId="1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9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ColWidth="12.5703125" defaultRowHeight="15.75" customHeight="1" x14ac:dyDescent="0.2"/>
  <cols>
    <col min="1" max="1" width="20.42578125" customWidth="1"/>
    <col min="2" max="3" width="10.85546875" customWidth="1"/>
    <col min="4" max="4" width="1.85546875" customWidth="1"/>
    <col min="5" max="6" width="10.85546875" customWidth="1"/>
    <col min="7" max="7" width="1.85546875" customWidth="1"/>
    <col min="8" max="9" width="10.85546875" customWidth="1"/>
    <col min="10" max="10" width="1.85546875" customWidth="1"/>
    <col min="11" max="12" width="10.85546875" customWidth="1"/>
    <col min="13" max="13" width="10" bestFit="1" customWidth="1"/>
    <col min="14" max="17" width="10.42578125" customWidth="1"/>
  </cols>
  <sheetData>
    <row r="1" spans="1:17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x14ac:dyDescent="0.2">
      <c r="A2" s="3" t="s">
        <v>36</v>
      </c>
      <c r="B2" s="53">
        <v>0.14974999999999999</v>
      </c>
      <c r="C2" s="4"/>
      <c r="D2" s="2"/>
      <c r="E2" s="4"/>
      <c r="F2" s="4"/>
      <c r="G2" s="2"/>
      <c r="H2" s="4"/>
      <c r="I2" s="4"/>
      <c r="J2" s="2"/>
      <c r="K2" s="4"/>
      <c r="L2" s="4"/>
      <c r="M2" s="2"/>
      <c r="N2" s="2"/>
      <c r="O2" s="2"/>
      <c r="P2" s="2"/>
      <c r="Q2" s="2"/>
    </row>
    <row r="3" spans="1:17" ht="12.75" x14ac:dyDescent="0.2">
      <c r="A3" s="2"/>
      <c r="B3" s="47" t="s">
        <v>1</v>
      </c>
      <c r="C3" s="48"/>
      <c r="D3" s="2"/>
      <c r="E3" s="47" t="s">
        <v>2</v>
      </c>
      <c r="F3" s="48"/>
      <c r="G3" s="2"/>
      <c r="H3" s="47" t="s">
        <v>34</v>
      </c>
      <c r="I3" s="48"/>
      <c r="J3" s="2"/>
      <c r="K3" s="47" t="s">
        <v>3</v>
      </c>
      <c r="L3" s="49"/>
      <c r="M3" s="48"/>
      <c r="N3" s="50" t="s">
        <v>4</v>
      </c>
      <c r="O3" s="48"/>
      <c r="P3" s="47" t="s">
        <v>5</v>
      </c>
      <c r="Q3" s="48"/>
    </row>
    <row r="4" spans="1:17" ht="12.75" x14ac:dyDescent="0.2">
      <c r="A4" s="2"/>
      <c r="B4" s="5" t="s">
        <v>6</v>
      </c>
      <c r="C4" s="6" t="s">
        <v>7</v>
      </c>
      <c r="D4" s="2"/>
      <c r="E4" s="5" t="s">
        <v>6</v>
      </c>
      <c r="F4" s="6" t="s">
        <v>7</v>
      </c>
      <c r="G4" s="2"/>
      <c r="H4" s="5" t="s">
        <v>6</v>
      </c>
      <c r="I4" s="6" t="s">
        <v>7</v>
      </c>
      <c r="J4" s="2"/>
      <c r="K4" s="5" t="s">
        <v>6</v>
      </c>
      <c r="L4" s="6" t="s">
        <v>7</v>
      </c>
      <c r="M4" s="7"/>
      <c r="N4" s="8"/>
      <c r="O4" s="7"/>
      <c r="P4" s="8"/>
      <c r="Q4" s="7"/>
    </row>
    <row r="5" spans="1:17" ht="12.75" x14ac:dyDescent="0.2">
      <c r="A5" s="3" t="s">
        <v>8</v>
      </c>
      <c r="B5" s="51" t="s">
        <v>9</v>
      </c>
      <c r="C5" s="52"/>
      <c r="D5" s="2"/>
      <c r="E5" s="51" t="s">
        <v>10</v>
      </c>
      <c r="F5" s="52"/>
      <c r="G5" s="2"/>
      <c r="H5" s="51" t="s">
        <v>35</v>
      </c>
      <c r="I5" s="52"/>
      <c r="J5" s="2"/>
      <c r="K5" s="9" t="s">
        <v>11</v>
      </c>
      <c r="L5" s="10" t="s">
        <v>7</v>
      </c>
      <c r="M5" s="11" t="s">
        <v>12</v>
      </c>
      <c r="N5" s="9" t="s">
        <v>11</v>
      </c>
      <c r="O5" s="11" t="s">
        <v>7</v>
      </c>
      <c r="P5" s="9" t="s">
        <v>11</v>
      </c>
      <c r="Q5" s="11" t="s">
        <v>7</v>
      </c>
    </row>
    <row r="6" spans="1:17" ht="12.75" x14ac:dyDescent="0.2">
      <c r="A6" s="3" t="s">
        <v>13</v>
      </c>
      <c r="B6" s="12">
        <v>2400</v>
      </c>
      <c r="C6" s="13"/>
      <c r="D6" s="2"/>
      <c r="E6" s="12">
        <v>0</v>
      </c>
      <c r="F6" s="13"/>
      <c r="G6" s="2"/>
      <c r="H6" s="12">
        <v>0</v>
      </c>
      <c r="I6" s="13"/>
      <c r="J6" s="2"/>
      <c r="K6" s="14"/>
      <c r="L6" s="15"/>
      <c r="M6" s="16"/>
      <c r="N6" s="2"/>
      <c r="O6" s="16"/>
      <c r="P6" s="17"/>
      <c r="Q6" s="16"/>
    </row>
    <row r="7" spans="1:17" ht="12.75" x14ac:dyDescent="0.2">
      <c r="A7" s="3" t="s">
        <v>14</v>
      </c>
      <c r="B7" s="18">
        <v>12</v>
      </c>
      <c r="C7" s="19"/>
      <c r="D7" s="20"/>
      <c r="E7" s="18">
        <v>0</v>
      </c>
      <c r="F7" s="19"/>
      <c r="G7" s="2"/>
      <c r="H7" s="18">
        <v>0</v>
      </c>
      <c r="I7" s="19"/>
      <c r="J7" s="2"/>
      <c r="K7" s="14"/>
      <c r="L7" s="15"/>
      <c r="M7" s="13"/>
      <c r="N7" s="15"/>
      <c r="O7" s="13"/>
      <c r="P7" s="14"/>
      <c r="Q7" s="13"/>
    </row>
    <row r="8" spans="1:17" ht="12.75" x14ac:dyDescent="0.2">
      <c r="A8" s="3" t="s">
        <v>15</v>
      </c>
      <c r="B8" s="21">
        <f>B6*B7</f>
        <v>28800</v>
      </c>
      <c r="C8" s="22">
        <v>0</v>
      </c>
      <c r="D8" s="15"/>
      <c r="E8" s="21">
        <f>E6*E7</f>
        <v>0</v>
      </c>
      <c r="F8" s="22">
        <v>0</v>
      </c>
      <c r="G8" s="2"/>
      <c r="H8" s="21">
        <f>H6*H7</f>
        <v>0</v>
      </c>
      <c r="I8" s="22">
        <v>0</v>
      </c>
      <c r="J8" s="2"/>
      <c r="K8" s="21">
        <f>B8+E8+H8</f>
        <v>28800</v>
      </c>
      <c r="L8" s="23">
        <f>C8+F8+I8</f>
        <v>0</v>
      </c>
      <c r="M8" s="56">
        <f>+K8-L8</f>
        <v>28800</v>
      </c>
      <c r="N8" s="24">
        <f t="shared" ref="N8:O8" si="0">K8/12</f>
        <v>2400</v>
      </c>
      <c r="O8" s="25">
        <f t="shared" si="0"/>
        <v>0</v>
      </c>
      <c r="P8" s="21">
        <f t="shared" ref="P8:Q8" si="1">N8*0.25</f>
        <v>600</v>
      </c>
      <c r="Q8" s="25">
        <f t="shared" si="1"/>
        <v>0</v>
      </c>
    </row>
    <row r="9" spans="1:17" ht="12.75" x14ac:dyDescent="0.2">
      <c r="A9" s="2"/>
      <c r="B9" s="14"/>
      <c r="C9" s="13"/>
      <c r="D9" s="15"/>
      <c r="E9" s="14"/>
      <c r="F9" s="13"/>
      <c r="G9" s="2"/>
      <c r="H9" s="14"/>
      <c r="I9" s="13"/>
      <c r="J9" s="2"/>
      <c r="K9" s="14"/>
      <c r="L9" s="15"/>
      <c r="M9" s="16"/>
      <c r="N9" s="2"/>
      <c r="O9" s="16"/>
      <c r="P9" s="17"/>
      <c r="Q9" s="16"/>
    </row>
    <row r="10" spans="1:17" ht="12.75" x14ac:dyDescent="0.2">
      <c r="A10" s="3" t="s">
        <v>16</v>
      </c>
      <c r="B10" s="14"/>
      <c r="C10" s="13"/>
      <c r="D10" s="15"/>
      <c r="E10" s="14"/>
      <c r="F10" s="13"/>
      <c r="G10" s="2"/>
      <c r="H10" s="14"/>
      <c r="I10" s="13"/>
      <c r="J10" s="2"/>
      <c r="K10" s="14"/>
      <c r="L10" s="15"/>
      <c r="M10" s="16"/>
      <c r="N10" s="2"/>
      <c r="O10" s="16"/>
      <c r="P10" s="17"/>
      <c r="Q10" s="16"/>
    </row>
    <row r="11" spans="1:17" ht="12.75" x14ac:dyDescent="0.2">
      <c r="A11" s="26" t="s">
        <v>17</v>
      </c>
      <c r="B11" s="12">
        <v>0</v>
      </c>
      <c r="C11" s="27">
        <v>0</v>
      </c>
      <c r="D11" s="15"/>
      <c r="E11" s="12">
        <v>0</v>
      </c>
      <c r="F11" s="27">
        <v>0</v>
      </c>
      <c r="G11" s="2"/>
      <c r="H11" s="12">
        <v>0</v>
      </c>
      <c r="I11" s="27">
        <v>0</v>
      </c>
      <c r="J11" s="2"/>
      <c r="K11" s="28">
        <f>B11+E11+H11</f>
        <v>0</v>
      </c>
      <c r="L11" s="29">
        <f>C11+F11+I11</f>
        <v>0</v>
      </c>
      <c r="M11" s="56">
        <f t="shared" ref="M11:M22" si="2">+K11-L11</f>
        <v>0</v>
      </c>
      <c r="N11" s="15"/>
      <c r="O11" s="13"/>
      <c r="P11" s="14"/>
      <c r="Q11" s="16"/>
    </row>
    <row r="12" spans="1:17" ht="12.75" x14ac:dyDescent="0.2">
      <c r="A12" s="26" t="s">
        <v>18</v>
      </c>
      <c r="B12" s="12">
        <v>0</v>
      </c>
      <c r="C12" s="27">
        <v>0</v>
      </c>
      <c r="D12" s="15"/>
      <c r="E12" s="12">
        <v>0</v>
      </c>
      <c r="F12" s="27">
        <v>0</v>
      </c>
      <c r="G12" s="2"/>
      <c r="H12" s="12">
        <v>0</v>
      </c>
      <c r="I12" s="27">
        <v>0</v>
      </c>
      <c r="J12" s="2"/>
      <c r="K12" s="28">
        <f t="shared" ref="K12:K22" si="3">B12+E12+H12</f>
        <v>0</v>
      </c>
      <c r="L12" s="29">
        <f t="shared" ref="L12:L22" si="4">C12+F12+I12</f>
        <v>0</v>
      </c>
      <c r="M12" s="56">
        <f t="shared" si="2"/>
        <v>0</v>
      </c>
      <c r="N12" s="15"/>
      <c r="O12" s="13"/>
      <c r="P12" s="14"/>
      <c r="Q12" s="16"/>
    </row>
    <row r="13" spans="1:17" ht="12.75" x14ac:dyDescent="0.2">
      <c r="A13" s="26" t="s">
        <v>19</v>
      </c>
      <c r="B13" s="12">
        <v>750</v>
      </c>
      <c r="C13" s="27">
        <v>0</v>
      </c>
      <c r="D13" s="15"/>
      <c r="E13" s="12">
        <v>0</v>
      </c>
      <c r="F13" s="27">
        <v>0</v>
      </c>
      <c r="G13" s="2"/>
      <c r="H13" s="12">
        <v>0</v>
      </c>
      <c r="I13" s="27">
        <v>0</v>
      </c>
      <c r="J13" s="2"/>
      <c r="K13" s="28">
        <f t="shared" si="3"/>
        <v>750</v>
      </c>
      <c r="L13" s="29">
        <f t="shared" si="4"/>
        <v>0</v>
      </c>
      <c r="M13" s="56">
        <f t="shared" si="2"/>
        <v>750</v>
      </c>
      <c r="N13" s="15"/>
      <c r="O13" s="13"/>
      <c r="P13" s="14"/>
      <c r="Q13" s="16"/>
    </row>
    <row r="14" spans="1:17" ht="12.75" x14ac:dyDescent="0.2">
      <c r="A14" s="26" t="s">
        <v>20</v>
      </c>
      <c r="B14" s="12">
        <f>430.23*12</f>
        <v>5162.76</v>
      </c>
      <c r="C14" s="27">
        <v>0</v>
      </c>
      <c r="D14" s="15"/>
      <c r="E14" s="12">
        <v>0</v>
      </c>
      <c r="F14" s="27">
        <v>0</v>
      </c>
      <c r="G14" s="2"/>
      <c r="H14" s="12">
        <v>0</v>
      </c>
      <c r="I14" s="27">
        <v>0</v>
      </c>
      <c r="J14" s="2"/>
      <c r="K14" s="28">
        <f t="shared" si="3"/>
        <v>5162.76</v>
      </c>
      <c r="L14" s="29">
        <f t="shared" si="4"/>
        <v>0</v>
      </c>
      <c r="M14" s="56">
        <f t="shared" si="2"/>
        <v>5162.76</v>
      </c>
      <c r="N14" s="15"/>
      <c r="O14" s="13"/>
      <c r="P14" s="14"/>
      <c r="Q14" s="16"/>
    </row>
    <row r="15" spans="1:17" ht="12.75" x14ac:dyDescent="0.2">
      <c r="A15" s="26" t="s">
        <v>21</v>
      </c>
      <c r="B15" s="12">
        <f>395000*0.00666274</f>
        <v>2631.7823000000003</v>
      </c>
      <c r="C15" s="27">
        <v>0</v>
      </c>
      <c r="D15" s="15"/>
      <c r="E15" s="12">
        <v>0</v>
      </c>
      <c r="F15" s="27">
        <v>0</v>
      </c>
      <c r="G15" s="2"/>
      <c r="H15" s="12">
        <v>0</v>
      </c>
      <c r="I15" s="27">
        <v>0</v>
      </c>
      <c r="J15" s="2"/>
      <c r="K15" s="28">
        <f t="shared" si="3"/>
        <v>2631.7823000000003</v>
      </c>
      <c r="L15" s="29">
        <f t="shared" si="4"/>
        <v>0</v>
      </c>
      <c r="M15" s="56">
        <f t="shared" si="2"/>
        <v>2631.7823000000003</v>
      </c>
      <c r="N15" s="15"/>
      <c r="O15" s="13"/>
      <c r="P15" s="14"/>
      <c r="Q15" s="16"/>
    </row>
    <row r="16" spans="1:17" ht="12.75" x14ac:dyDescent="0.2">
      <c r="A16" s="26" t="s">
        <v>22</v>
      </c>
      <c r="B16" s="12">
        <f>464980.88*0.061</f>
        <v>28363.83368</v>
      </c>
      <c r="C16" s="27">
        <v>0</v>
      </c>
      <c r="D16" s="15"/>
      <c r="E16" s="12">
        <v>0</v>
      </c>
      <c r="F16" s="27">
        <v>0</v>
      </c>
      <c r="G16" s="2"/>
      <c r="H16" s="12">
        <v>0</v>
      </c>
      <c r="I16" s="27">
        <v>0</v>
      </c>
      <c r="J16" s="2"/>
      <c r="K16" s="28">
        <f t="shared" si="3"/>
        <v>28363.83368</v>
      </c>
      <c r="L16" s="29">
        <f t="shared" si="4"/>
        <v>0</v>
      </c>
      <c r="M16" s="56">
        <f t="shared" si="2"/>
        <v>28363.83368</v>
      </c>
      <c r="N16" s="15"/>
      <c r="O16" s="13"/>
      <c r="P16" s="14"/>
      <c r="Q16" s="16"/>
    </row>
    <row r="17" spans="1:17" ht="12.75" x14ac:dyDescent="0.2">
      <c r="A17" s="26" t="s">
        <v>23</v>
      </c>
      <c r="B17" s="12">
        <v>118.8</v>
      </c>
      <c r="C17" s="27">
        <v>0</v>
      </c>
      <c r="D17" s="15"/>
      <c r="E17" s="12">
        <v>0</v>
      </c>
      <c r="F17" s="27">
        <v>0</v>
      </c>
      <c r="G17" s="2"/>
      <c r="H17" s="12">
        <v>0</v>
      </c>
      <c r="I17" s="27">
        <v>0</v>
      </c>
      <c r="J17" s="2"/>
      <c r="K17" s="28">
        <f t="shared" si="3"/>
        <v>118.8</v>
      </c>
      <c r="L17" s="29">
        <f t="shared" si="4"/>
        <v>0</v>
      </c>
      <c r="M17" s="56">
        <f t="shared" si="2"/>
        <v>118.8</v>
      </c>
      <c r="N17" s="15"/>
      <c r="O17" s="13"/>
      <c r="P17" s="14"/>
      <c r="Q17" s="16"/>
    </row>
    <row r="18" spans="1:17" ht="12.75" x14ac:dyDescent="0.2">
      <c r="A18" s="26" t="s">
        <v>24</v>
      </c>
      <c r="B18" s="12">
        <v>300</v>
      </c>
      <c r="C18" s="27">
        <v>0</v>
      </c>
      <c r="D18" s="15"/>
      <c r="E18" s="12">
        <v>0</v>
      </c>
      <c r="F18" s="27">
        <v>0</v>
      </c>
      <c r="G18" s="2"/>
      <c r="H18" s="12">
        <v>0</v>
      </c>
      <c r="I18" s="27">
        <v>0</v>
      </c>
      <c r="J18" s="2"/>
      <c r="K18" s="28">
        <f t="shared" si="3"/>
        <v>300</v>
      </c>
      <c r="L18" s="29">
        <f t="shared" si="4"/>
        <v>0</v>
      </c>
      <c r="M18" s="56">
        <f t="shared" si="2"/>
        <v>300</v>
      </c>
      <c r="N18" s="15"/>
      <c r="O18" s="13"/>
      <c r="P18" s="14"/>
      <c r="Q18" s="16"/>
    </row>
    <row r="19" spans="1:17" ht="12.75" x14ac:dyDescent="0.2">
      <c r="A19" s="26" t="s">
        <v>25</v>
      </c>
      <c r="B19" s="12">
        <v>100</v>
      </c>
      <c r="C19" s="27">
        <v>0</v>
      </c>
      <c r="D19" s="15"/>
      <c r="E19" s="12">
        <v>0</v>
      </c>
      <c r="F19" s="27">
        <v>0</v>
      </c>
      <c r="G19" s="2"/>
      <c r="H19" s="12">
        <v>0</v>
      </c>
      <c r="I19" s="27">
        <v>0</v>
      </c>
      <c r="J19" s="2"/>
      <c r="K19" s="28">
        <f t="shared" si="3"/>
        <v>100</v>
      </c>
      <c r="L19" s="29">
        <f t="shared" si="4"/>
        <v>0</v>
      </c>
      <c r="M19" s="56">
        <f t="shared" si="2"/>
        <v>100</v>
      </c>
      <c r="N19" s="15"/>
      <c r="O19" s="13"/>
      <c r="P19" s="14"/>
      <c r="Q19" s="16"/>
    </row>
    <row r="20" spans="1:17" ht="12.75" x14ac:dyDescent="0.2">
      <c r="A20" s="26" t="s">
        <v>26</v>
      </c>
      <c r="B20" s="12">
        <v>0</v>
      </c>
      <c r="C20" s="27">
        <v>0</v>
      </c>
      <c r="D20" s="15"/>
      <c r="E20" s="12">
        <v>0</v>
      </c>
      <c r="F20" s="27">
        <v>0</v>
      </c>
      <c r="G20" s="2"/>
      <c r="H20" s="12">
        <v>0</v>
      </c>
      <c r="I20" s="27">
        <v>0</v>
      </c>
      <c r="J20" s="2"/>
      <c r="K20" s="28">
        <f t="shared" si="3"/>
        <v>0</v>
      </c>
      <c r="L20" s="29">
        <f t="shared" si="4"/>
        <v>0</v>
      </c>
      <c r="M20" s="56">
        <f t="shared" si="2"/>
        <v>0</v>
      </c>
      <c r="N20" s="15"/>
      <c r="O20" s="13"/>
      <c r="P20" s="14"/>
      <c r="Q20" s="16"/>
    </row>
    <row r="21" spans="1:17" ht="12.75" x14ac:dyDescent="0.2">
      <c r="A21" s="26" t="s">
        <v>27</v>
      </c>
      <c r="B21" s="12">
        <v>0</v>
      </c>
      <c r="C21" s="27">
        <v>0</v>
      </c>
      <c r="D21" s="15"/>
      <c r="E21" s="12">
        <v>0</v>
      </c>
      <c r="F21" s="27">
        <v>0</v>
      </c>
      <c r="G21" s="2"/>
      <c r="H21" s="12">
        <v>0</v>
      </c>
      <c r="I21" s="27">
        <v>0</v>
      </c>
      <c r="J21" s="2"/>
      <c r="K21" s="28">
        <f t="shared" si="3"/>
        <v>0</v>
      </c>
      <c r="L21" s="29">
        <f t="shared" si="4"/>
        <v>0</v>
      </c>
      <c r="M21" s="56">
        <f t="shared" si="2"/>
        <v>0</v>
      </c>
      <c r="N21" s="15"/>
      <c r="O21" s="13"/>
      <c r="P21" s="14"/>
      <c r="Q21" s="16"/>
    </row>
    <row r="22" spans="1:17" ht="13.5" thickBot="1" x14ac:dyDescent="0.25">
      <c r="A22" s="26" t="s">
        <v>28</v>
      </c>
      <c r="B22" s="30">
        <v>0</v>
      </c>
      <c r="C22" s="31">
        <v>0</v>
      </c>
      <c r="D22" s="15"/>
      <c r="E22" s="30">
        <v>0</v>
      </c>
      <c r="F22" s="31">
        <v>0</v>
      </c>
      <c r="G22" s="2"/>
      <c r="H22" s="30">
        <v>0</v>
      </c>
      <c r="I22" s="31">
        <v>0</v>
      </c>
      <c r="J22" s="2"/>
      <c r="K22" s="54">
        <f t="shared" si="3"/>
        <v>0</v>
      </c>
      <c r="L22" s="55">
        <f t="shared" si="4"/>
        <v>0</v>
      </c>
      <c r="M22" s="57">
        <f t="shared" si="2"/>
        <v>0</v>
      </c>
      <c r="N22" s="15"/>
      <c r="O22" s="13"/>
      <c r="P22" s="14"/>
      <c r="Q22" s="16"/>
    </row>
    <row r="23" spans="1:17" ht="13.5" thickTop="1" x14ac:dyDescent="0.2">
      <c r="A23" s="3" t="s">
        <v>29</v>
      </c>
      <c r="B23" s="21">
        <f>SUM(B11:B22)</f>
        <v>37427.17598</v>
      </c>
      <c r="C23" s="25">
        <f>SUM(C11:C22)</f>
        <v>0</v>
      </c>
      <c r="D23" s="15"/>
      <c r="E23" s="21">
        <f>SUM(E11:E22)</f>
        <v>0</v>
      </c>
      <c r="F23" s="25">
        <f>SUM(F11:F22)</f>
        <v>0</v>
      </c>
      <c r="G23" s="2"/>
      <c r="H23" s="21">
        <f>SUM(H11:H22)</f>
        <v>0</v>
      </c>
      <c r="I23" s="25">
        <f>SUM(I11:I22)</f>
        <v>0</v>
      </c>
      <c r="J23" s="2"/>
      <c r="K23" s="21">
        <f>B23+E23+H23</f>
        <v>37427.17598</v>
      </c>
      <c r="L23" s="25">
        <f>C23+F23+I23</f>
        <v>0</v>
      </c>
      <c r="M23" s="21">
        <f>K23-L23</f>
        <v>37427.17598</v>
      </c>
      <c r="N23" s="2"/>
      <c r="O23" s="16"/>
      <c r="P23" s="17"/>
      <c r="Q23" s="16"/>
    </row>
    <row r="24" spans="1:17" ht="12.75" x14ac:dyDescent="0.2">
      <c r="A24" s="2"/>
      <c r="B24" s="14"/>
      <c r="C24" s="13"/>
      <c r="D24" s="15"/>
      <c r="E24" s="14"/>
      <c r="F24" s="13"/>
      <c r="G24" s="2"/>
      <c r="H24" s="14"/>
      <c r="I24" s="13"/>
      <c r="J24" s="2"/>
      <c r="K24" s="14"/>
      <c r="L24" s="15"/>
      <c r="M24" s="16"/>
      <c r="N24" s="15"/>
      <c r="O24" s="13"/>
      <c r="P24" s="14"/>
      <c r="Q24" s="16"/>
    </row>
    <row r="25" spans="1:17" ht="12.75" x14ac:dyDescent="0.2">
      <c r="A25" s="3" t="s">
        <v>30</v>
      </c>
      <c r="B25" s="21">
        <f>B8-B23</f>
        <v>-8627.17598</v>
      </c>
      <c r="C25" s="25">
        <f>C8-C23</f>
        <v>0</v>
      </c>
      <c r="D25" s="15"/>
      <c r="E25" s="21">
        <f>E8-E23</f>
        <v>0</v>
      </c>
      <c r="F25" s="25">
        <f>F8-F23</f>
        <v>0</v>
      </c>
      <c r="G25" s="2"/>
      <c r="H25" s="21">
        <f>H8-H23</f>
        <v>0</v>
      </c>
      <c r="I25" s="25">
        <f>I8-I23</f>
        <v>0</v>
      </c>
      <c r="J25" s="2"/>
      <c r="K25" s="21">
        <f>B25+E25+H25</f>
        <v>-8627.17598</v>
      </c>
      <c r="L25" s="24">
        <f>C25+F25+I25</f>
        <v>0</v>
      </c>
      <c r="M25" s="25">
        <f>K25-L25</f>
        <v>-8627.17598</v>
      </c>
      <c r="N25" s="2"/>
      <c r="O25" s="16"/>
      <c r="P25" s="17"/>
      <c r="Q25" s="16"/>
    </row>
    <row r="26" spans="1:17" ht="12.75" x14ac:dyDescent="0.2">
      <c r="A26" s="2"/>
      <c r="B26" s="14"/>
      <c r="C26" s="13"/>
      <c r="D26" s="15"/>
      <c r="E26" s="14"/>
      <c r="F26" s="13"/>
      <c r="G26" s="2"/>
      <c r="H26" s="14"/>
      <c r="I26" s="13"/>
      <c r="J26" s="2"/>
      <c r="K26" s="14"/>
      <c r="L26" s="15"/>
      <c r="M26" s="16"/>
      <c r="N26" s="2"/>
      <c r="O26" s="16"/>
      <c r="P26" s="17"/>
      <c r="Q26" s="16"/>
    </row>
    <row r="27" spans="1:17" ht="12.75" x14ac:dyDescent="0.2">
      <c r="A27" s="3" t="s">
        <v>31</v>
      </c>
      <c r="B27" s="14"/>
      <c r="C27" s="13"/>
      <c r="D27" s="15"/>
      <c r="E27" s="14"/>
      <c r="F27" s="13"/>
      <c r="G27" s="2"/>
      <c r="H27" s="14"/>
      <c r="I27" s="13"/>
      <c r="J27" s="2"/>
      <c r="K27" s="14"/>
      <c r="L27" s="15"/>
      <c r="M27" s="16"/>
      <c r="N27" s="15"/>
      <c r="O27" s="13"/>
      <c r="P27" s="14"/>
      <c r="Q27" s="16"/>
    </row>
    <row r="28" spans="1:17" ht="12.75" x14ac:dyDescent="0.2">
      <c r="A28" s="32" t="s">
        <v>32</v>
      </c>
      <c r="B28" s="33">
        <f t="shared" ref="B28:C28" si="5">B25*0.25</f>
        <v>-2156.793995</v>
      </c>
      <c r="C28" s="34">
        <f t="shared" si="5"/>
        <v>0</v>
      </c>
      <c r="D28" s="15"/>
      <c r="E28" s="33">
        <f t="shared" ref="E28:F28" si="6">E25*0.25</f>
        <v>0</v>
      </c>
      <c r="F28" s="34">
        <f t="shared" si="6"/>
        <v>0</v>
      </c>
      <c r="G28" s="2"/>
      <c r="H28" s="33">
        <f t="shared" ref="H28:I28" si="7">H25*0.25</f>
        <v>0</v>
      </c>
      <c r="I28" s="34">
        <f t="shared" si="7"/>
        <v>0</v>
      </c>
      <c r="J28" s="2"/>
      <c r="K28" s="35">
        <f t="shared" ref="K28:L28" si="8">K25*0.25</f>
        <v>-2156.793995</v>
      </c>
      <c r="L28" s="36">
        <f t="shared" si="8"/>
        <v>0</v>
      </c>
      <c r="M28" s="37">
        <f t="shared" ref="M28:M29" si="9">K28-L28</f>
        <v>-2156.793995</v>
      </c>
      <c r="N28" s="15"/>
      <c r="O28" s="13"/>
      <c r="P28" s="14"/>
      <c r="Q28" s="13"/>
    </row>
    <row r="29" spans="1:17" ht="12.75" x14ac:dyDescent="0.2">
      <c r="A29" s="32" t="s">
        <v>33</v>
      </c>
      <c r="B29" s="38">
        <f t="shared" ref="B29:C29" si="10">B28/12</f>
        <v>-179.73283291666667</v>
      </c>
      <c r="C29" s="39">
        <f t="shared" si="10"/>
        <v>0</v>
      </c>
      <c r="D29" s="15"/>
      <c r="E29" s="38">
        <f t="shared" ref="E29:F29" si="11">E28/12</f>
        <v>0</v>
      </c>
      <c r="F29" s="39">
        <f t="shared" si="11"/>
        <v>0</v>
      </c>
      <c r="G29" s="2"/>
      <c r="H29" s="38">
        <f t="shared" ref="H29:I29" si="12">H28/12</f>
        <v>0</v>
      </c>
      <c r="I29" s="39">
        <f t="shared" si="12"/>
        <v>0</v>
      </c>
      <c r="J29" s="2"/>
      <c r="K29" s="40">
        <f t="shared" ref="K29:L29" si="13">K28/12</f>
        <v>-179.73283291666667</v>
      </c>
      <c r="L29" s="41">
        <f t="shared" si="13"/>
        <v>0</v>
      </c>
      <c r="M29" s="42">
        <f t="shared" si="9"/>
        <v>-179.73283291666667</v>
      </c>
      <c r="N29" s="43"/>
      <c r="O29" s="44"/>
      <c r="P29" s="45"/>
      <c r="Q29" s="46"/>
    </row>
    <row r="30" spans="1:17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</sheetData>
  <mergeCells count="9">
    <mergeCell ref="B5:C5"/>
    <mergeCell ref="E5:F5"/>
    <mergeCell ref="H3:I3"/>
    <mergeCell ref="H5:I5"/>
    <mergeCell ref="B3:C3"/>
    <mergeCell ref="E3:F3"/>
    <mergeCell ref="K3:M3"/>
    <mergeCell ref="N3:O3"/>
    <mergeCell ref="P3:Q3"/>
  </mergeCells>
  <pageMargins left="0.7" right="0.7" top="0.75" bottom="0.75" header="0.3" footer="0.3"/>
  <pageSetup orientation="portrait" copies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99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ColWidth="12.5703125" defaultRowHeight="15.75" customHeight="1" x14ac:dyDescent="0.2"/>
  <cols>
    <col min="1" max="1" width="20.42578125" customWidth="1"/>
    <col min="2" max="3" width="10.85546875" customWidth="1"/>
    <col min="4" max="4" width="1.85546875" customWidth="1"/>
    <col min="5" max="6" width="10.85546875" customWidth="1"/>
    <col min="7" max="7" width="1.85546875" customWidth="1"/>
    <col min="8" max="9" width="10.85546875" customWidth="1"/>
    <col min="10" max="10" width="1.85546875" customWidth="1"/>
    <col min="11" max="12" width="10.85546875" customWidth="1"/>
    <col min="13" max="13" width="10" bestFit="1" customWidth="1"/>
    <col min="14" max="17" width="10.42578125" customWidth="1"/>
  </cols>
  <sheetData>
    <row r="1" spans="1:17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x14ac:dyDescent="0.2">
      <c r="A2" s="3" t="s">
        <v>36</v>
      </c>
      <c r="B2" s="53">
        <v>0.14974999999999999</v>
      </c>
      <c r="C2" s="4"/>
      <c r="D2" s="2"/>
      <c r="E2" s="4"/>
      <c r="F2" s="4"/>
      <c r="G2" s="2"/>
      <c r="H2" s="4"/>
      <c r="I2" s="4"/>
      <c r="J2" s="2"/>
      <c r="K2" s="4"/>
      <c r="L2" s="4"/>
      <c r="M2" s="2"/>
      <c r="N2" s="2"/>
      <c r="O2" s="2"/>
      <c r="P2" s="2"/>
      <c r="Q2" s="2"/>
    </row>
    <row r="3" spans="1:17" ht="12.75" x14ac:dyDescent="0.2">
      <c r="A3" s="2"/>
      <c r="B3" s="47" t="s">
        <v>1</v>
      </c>
      <c r="C3" s="48"/>
      <c r="D3" s="2"/>
      <c r="E3" s="47" t="s">
        <v>2</v>
      </c>
      <c r="F3" s="48"/>
      <c r="G3" s="2"/>
      <c r="H3" s="47" t="s">
        <v>34</v>
      </c>
      <c r="I3" s="48"/>
      <c r="J3" s="2"/>
      <c r="K3" s="47" t="s">
        <v>3</v>
      </c>
      <c r="L3" s="49"/>
      <c r="M3" s="48"/>
      <c r="N3" s="50" t="s">
        <v>4</v>
      </c>
      <c r="O3" s="48"/>
      <c r="P3" s="47" t="s">
        <v>5</v>
      </c>
      <c r="Q3" s="48"/>
    </row>
    <row r="4" spans="1:17" ht="12.75" x14ac:dyDescent="0.2">
      <c r="A4" s="2"/>
      <c r="B4" s="5" t="s">
        <v>6</v>
      </c>
      <c r="C4" s="6" t="s">
        <v>7</v>
      </c>
      <c r="D4" s="2"/>
      <c r="E4" s="5" t="s">
        <v>6</v>
      </c>
      <c r="F4" s="6" t="s">
        <v>7</v>
      </c>
      <c r="G4" s="2"/>
      <c r="H4" s="5" t="s">
        <v>6</v>
      </c>
      <c r="I4" s="6" t="s">
        <v>7</v>
      </c>
      <c r="J4" s="2"/>
      <c r="K4" s="5" t="s">
        <v>6</v>
      </c>
      <c r="L4" s="6" t="s">
        <v>7</v>
      </c>
      <c r="M4" s="7"/>
      <c r="N4" s="8"/>
      <c r="O4" s="7"/>
      <c r="P4" s="8"/>
      <c r="Q4" s="7"/>
    </row>
    <row r="5" spans="1:17" ht="12.75" x14ac:dyDescent="0.2">
      <c r="A5" s="3" t="s">
        <v>8</v>
      </c>
      <c r="B5" s="51" t="s">
        <v>9</v>
      </c>
      <c r="C5" s="52"/>
      <c r="D5" s="2"/>
      <c r="E5" s="51" t="s">
        <v>10</v>
      </c>
      <c r="F5" s="52"/>
      <c r="G5" s="2"/>
      <c r="H5" s="51" t="s">
        <v>35</v>
      </c>
      <c r="I5" s="52"/>
      <c r="J5" s="2"/>
      <c r="K5" s="9" t="s">
        <v>11</v>
      </c>
      <c r="L5" s="10" t="s">
        <v>7</v>
      </c>
      <c r="M5" s="11" t="s">
        <v>12</v>
      </c>
      <c r="N5" s="9" t="s">
        <v>11</v>
      </c>
      <c r="O5" s="11" t="s">
        <v>7</v>
      </c>
      <c r="P5" s="9" t="s">
        <v>11</v>
      </c>
      <c r="Q5" s="11" t="s">
        <v>7</v>
      </c>
    </row>
    <row r="6" spans="1:17" ht="12.75" x14ac:dyDescent="0.2">
      <c r="A6" s="3" t="s">
        <v>13</v>
      </c>
      <c r="B6" s="12">
        <v>2400</v>
      </c>
      <c r="C6" s="13"/>
      <c r="D6" s="2"/>
      <c r="E6" s="12">
        <v>0</v>
      </c>
      <c r="F6" s="13"/>
      <c r="G6" s="2"/>
      <c r="H6" s="12">
        <v>0</v>
      </c>
      <c r="I6" s="13"/>
      <c r="J6" s="2"/>
      <c r="K6" s="14"/>
      <c r="L6" s="15"/>
      <c r="M6" s="16"/>
      <c r="N6" s="2"/>
      <c r="O6" s="16"/>
      <c r="P6" s="17"/>
      <c r="Q6" s="16"/>
    </row>
    <row r="7" spans="1:17" ht="12.75" x14ac:dyDescent="0.2">
      <c r="A7" s="3" t="s">
        <v>14</v>
      </c>
      <c r="B7" s="18">
        <v>12</v>
      </c>
      <c r="C7" s="19"/>
      <c r="D7" s="20"/>
      <c r="E7" s="18">
        <v>0</v>
      </c>
      <c r="F7" s="19"/>
      <c r="G7" s="2"/>
      <c r="H7" s="18">
        <v>0</v>
      </c>
      <c r="I7" s="19"/>
      <c r="J7" s="2"/>
      <c r="K7" s="14"/>
      <c r="L7" s="15"/>
      <c r="M7" s="13"/>
      <c r="N7" s="15"/>
      <c r="O7" s="13"/>
      <c r="P7" s="14"/>
      <c r="Q7" s="13"/>
    </row>
    <row r="8" spans="1:17" ht="12.75" x14ac:dyDescent="0.2">
      <c r="A8" s="3" t="s">
        <v>15</v>
      </c>
      <c r="B8" s="21">
        <f>B6*B7</f>
        <v>28800</v>
      </c>
      <c r="C8" s="22">
        <v>0</v>
      </c>
      <c r="D8" s="15"/>
      <c r="E8" s="21">
        <f>E6*E7</f>
        <v>0</v>
      </c>
      <c r="F8" s="22">
        <v>0</v>
      </c>
      <c r="G8" s="2"/>
      <c r="H8" s="21">
        <f>H6*H7</f>
        <v>0</v>
      </c>
      <c r="I8" s="22">
        <v>0</v>
      </c>
      <c r="J8" s="2"/>
      <c r="K8" s="21">
        <f>B8+E8+H8</f>
        <v>28800</v>
      </c>
      <c r="L8" s="23">
        <f>C8+F8+I8</f>
        <v>0</v>
      </c>
      <c r="M8" s="56">
        <f>+K8-L8</f>
        <v>28800</v>
      </c>
      <c r="N8" s="24">
        <f t="shared" ref="N8:O8" si="0">K8/12</f>
        <v>2400</v>
      </c>
      <c r="O8" s="25">
        <f t="shared" si="0"/>
        <v>0</v>
      </c>
      <c r="P8" s="21">
        <f t="shared" ref="P8:Q8" si="1">N8*0.25</f>
        <v>600</v>
      </c>
      <c r="Q8" s="25">
        <f t="shared" si="1"/>
        <v>0</v>
      </c>
    </row>
    <row r="9" spans="1:17" ht="12.75" x14ac:dyDescent="0.2">
      <c r="A9" s="2"/>
      <c r="B9" s="14"/>
      <c r="C9" s="13"/>
      <c r="D9" s="15"/>
      <c r="E9" s="14"/>
      <c r="F9" s="13"/>
      <c r="G9" s="2"/>
      <c r="H9" s="14"/>
      <c r="I9" s="13"/>
      <c r="J9" s="2"/>
      <c r="K9" s="14"/>
      <c r="L9" s="15"/>
      <c r="M9" s="16"/>
      <c r="N9" s="2"/>
      <c r="O9" s="16"/>
      <c r="P9" s="17"/>
      <c r="Q9" s="16"/>
    </row>
    <row r="10" spans="1:17" ht="12.75" x14ac:dyDescent="0.2">
      <c r="A10" s="3" t="s">
        <v>16</v>
      </c>
      <c r="B10" s="14"/>
      <c r="C10" s="13"/>
      <c r="D10" s="15"/>
      <c r="E10" s="14"/>
      <c r="F10" s="13"/>
      <c r="G10" s="2"/>
      <c r="H10" s="14"/>
      <c r="I10" s="13"/>
      <c r="J10" s="2"/>
      <c r="K10" s="14"/>
      <c r="L10" s="15"/>
      <c r="M10" s="16"/>
      <c r="N10" s="2"/>
      <c r="O10" s="16"/>
      <c r="P10" s="17"/>
      <c r="Q10" s="16"/>
    </row>
    <row r="11" spans="1:17" ht="12.75" x14ac:dyDescent="0.2">
      <c r="A11" s="26" t="s">
        <v>17</v>
      </c>
      <c r="B11" s="12">
        <v>0</v>
      </c>
      <c r="C11" s="27">
        <v>0</v>
      </c>
      <c r="D11" s="15"/>
      <c r="E11" s="12">
        <v>0</v>
      </c>
      <c r="F11" s="27">
        <v>0</v>
      </c>
      <c r="G11" s="2"/>
      <c r="H11" s="12">
        <v>0</v>
      </c>
      <c r="I11" s="27">
        <v>0</v>
      </c>
      <c r="J11" s="2"/>
      <c r="K11" s="28">
        <f>B11+E11+H11</f>
        <v>0</v>
      </c>
      <c r="L11" s="29">
        <f>C11+F11+I11</f>
        <v>0</v>
      </c>
      <c r="M11" s="56">
        <f t="shared" ref="M11:M22" si="2">+K11-L11</f>
        <v>0</v>
      </c>
      <c r="N11" s="15"/>
      <c r="O11" s="13"/>
      <c r="P11" s="14"/>
      <c r="Q11" s="16"/>
    </row>
    <row r="12" spans="1:17" ht="12.75" x14ac:dyDescent="0.2">
      <c r="A12" s="26" t="s">
        <v>18</v>
      </c>
      <c r="B12" s="12">
        <v>0</v>
      </c>
      <c r="C12" s="27">
        <v>0</v>
      </c>
      <c r="D12" s="15"/>
      <c r="E12" s="12">
        <v>0</v>
      </c>
      <c r="F12" s="27">
        <v>0</v>
      </c>
      <c r="G12" s="2"/>
      <c r="H12" s="12">
        <v>0</v>
      </c>
      <c r="I12" s="27">
        <v>0</v>
      </c>
      <c r="J12" s="2"/>
      <c r="K12" s="28">
        <f t="shared" ref="K12:L22" si="3">B12+E12+H12</f>
        <v>0</v>
      </c>
      <c r="L12" s="29">
        <f t="shared" si="3"/>
        <v>0</v>
      </c>
      <c r="M12" s="56">
        <f t="shared" si="2"/>
        <v>0</v>
      </c>
      <c r="N12" s="15"/>
      <c r="O12" s="13"/>
      <c r="P12" s="14"/>
      <c r="Q12" s="16"/>
    </row>
    <row r="13" spans="1:17" ht="12.75" x14ac:dyDescent="0.2">
      <c r="A13" s="26" t="s">
        <v>19</v>
      </c>
      <c r="B13" s="12">
        <v>750</v>
      </c>
      <c r="C13" s="27">
        <v>0</v>
      </c>
      <c r="D13" s="15"/>
      <c r="E13" s="12">
        <v>0</v>
      </c>
      <c r="F13" s="27">
        <v>0</v>
      </c>
      <c r="G13" s="2"/>
      <c r="H13" s="12">
        <v>0</v>
      </c>
      <c r="I13" s="27">
        <v>0</v>
      </c>
      <c r="J13" s="2"/>
      <c r="K13" s="28">
        <f t="shared" si="3"/>
        <v>750</v>
      </c>
      <c r="L13" s="29">
        <f t="shared" si="3"/>
        <v>0</v>
      </c>
      <c r="M13" s="56">
        <f t="shared" si="2"/>
        <v>750</v>
      </c>
      <c r="N13" s="15"/>
      <c r="O13" s="13"/>
      <c r="P13" s="14"/>
      <c r="Q13" s="16"/>
    </row>
    <row r="14" spans="1:17" ht="12.75" x14ac:dyDescent="0.2">
      <c r="A14" s="26" t="s">
        <v>20</v>
      </c>
      <c r="B14" s="12">
        <f>430.23*12</f>
        <v>5162.76</v>
      </c>
      <c r="C14" s="27">
        <v>0</v>
      </c>
      <c r="D14" s="15"/>
      <c r="E14" s="12">
        <v>0</v>
      </c>
      <c r="F14" s="27">
        <v>0</v>
      </c>
      <c r="G14" s="2"/>
      <c r="H14" s="12">
        <v>0</v>
      </c>
      <c r="I14" s="27">
        <v>0</v>
      </c>
      <c r="J14" s="2"/>
      <c r="K14" s="28">
        <f t="shared" si="3"/>
        <v>5162.76</v>
      </c>
      <c r="L14" s="29">
        <f t="shared" si="3"/>
        <v>0</v>
      </c>
      <c r="M14" s="56">
        <f t="shared" si="2"/>
        <v>5162.76</v>
      </c>
      <c r="N14" s="15"/>
      <c r="O14" s="13"/>
      <c r="P14" s="14"/>
      <c r="Q14" s="16"/>
    </row>
    <row r="15" spans="1:17" ht="12.75" x14ac:dyDescent="0.2">
      <c r="A15" s="26" t="s">
        <v>21</v>
      </c>
      <c r="B15" s="12">
        <f>395000*0.00666274</f>
        <v>2631.7823000000003</v>
      </c>
      <c r="C15" s="27">
        <v>0</v>
      </c>
      <c r="D15" s="15"/>
      <c r="E15" s="12">
        <v>0</v>
      </c>
      <c r="F15" s="27">
        <v>0</v>
      </c>
      <c r="G15" s="2"/>
      <c r="H15" s="12">
        <v>0</v>
      </c>
      <c r="I15" s="27">
        <v>0</v>
      </c>
      <c r="J15" s="2"/>
      <c r="K15" s="28">
        <f t="shared" si="3"/>
        <v>2631.7823000000003</v>
      </c>
      <c r="L15" s="29">
        <f t="shared" si="3"/>
        <v>0</v>
      </c>
      <c r="M15" s="56">
        <f t="shared" si="2"/>
        <v>2631.7823000000003</v>
      </c>
      <c r="N15" s="15"/>
      <c r="O15" s="13"/>
      <c r="P15" s="14"/>
      <c r="Q15" s="16"/>
    </row>
    <row r="16" spans="1:17" ht="12.75" x14ac:dyDescent="0.2">
      <c r="A16" s="26" t="s">
        <v>22</v>
      </c>
      <c r="B16" s="12">
        <f>464980.88*0.061</f>
        <v>28363.83368</v>
      </c>
      <c r="C16" s="27">
        <v>0</v>
      </c>
      <c r="D16" s="15"/>
      <c r="E16" s="12">
        <v>0</v>
      </c>
      <c r="F16" s="27">
        <v>0</v>
      </c>
      <c r="G16" s="2"/>
      <c r="H16" s="12">
        <v>0</v>
      </c>
      <c r="I16" s="27">
        <v>0</v>
      </c>
      <c r="J16" s="2"/>
      <c r="K16" s="28">
        <f t="shared" si="3"/>
        <v>28363.83368</v>
      </c>
      <c r="L16" s="29">
        <f t="shared" si="3"/>
        <v>0</v>
      </c>
      <c r="M16" s="56">
        <f t="shared" si="2"/>
        <v>28363.83368</v>
      </c>
      <c r="N16" s="15"/>
      <c r="O16" s="13"/>
      <c r="P16" s="14"/>
      <c r="Q16" s="16"/>
    </row>
    <row r="17" spans="1:17" ht="12.75" x14ac:dyDescent="0.2">
      <c r="A17" s="26" t="s">
        <v>23</v>
      </c>
      <c r="B17" s="12">
        <v>118.8</v>
      </c>
      <c r="C17" s="27">
        <v>0</v>
      </c>
      <c r="D17" s="15"/>
      <c r="E17" s="12">
        <v>0</v>
      </c>
      <c r="F17" s="27">
        <v>0</v>
      </c>
      <c r="G17" s="2"/>
      <c r="H17" s="12">
        <v>0</v>
      </c>
      <c r="I17" s="27">
        <v>0</v>
      </c>
      <c r="J17" s="2"/>
      <c r="K17" s="28">
        <f t="shared" si="3"/>
        <v>118.8</v>
      </c>
      <c r="L17" s="29">
        <f t="shared" si="3"/>
        <v>0</v>
      </c>
      <c r="M17" s="56">
        <f t="shared" si="2"/>
        <v>118.8</v>
      </c>
      <c r="N17" s="15"/>
      <c r="O17" s="13"/>
      <c r="P17" s="14"/>
      <c r="Q17" s="16"/>
    </row>
    <row r="18" spans="1:17" ht="12.75" x14ac:dyDescent="0.2">
      <c r="A18" s="26" t="s">
        <v>24</v>
      </c>
      <c r="B18" s="12">
        <v>300</v>
      </c>
      <c r="C18" s="27">
        <v>0</v>
      </c>
      <c r="D18" s="15"/>
      <c r="E18" s="12">
        <v>0</v>
      </c>
      <c r="F18" s="27">
        <v>0</v>
      </c>
      <c r="G18" s="2"/>
      <c r="H18" s="12">
        <v>0</v>
      </c>
      <c r="I18" s="27">
        <v>0</v>
      </c>
      <c r="J18" s="2"/>
      <c r="K18" s="28">
        <f t="shared" si="3"/>
        <v>300</v>
      </c>
      <c r="L18" s="29">
        <f t="shared" si="3"/>
        <v>0</v>
      </c>
      <c r="M18" s="56">
        <f t="shared" si="2"/>
        <v>300</v>
      </c>
      <c r="N18" s="15"/>
      <c r="O18" s="13"/>
      <c r="P18" s="14"/>
      <c r="Q18" s="16"/>
    </row>
    <row r="19" spans="1:17" ht="12.75" x14ac:dyDescent="0.2">
      <c r="A19" s="26" t="s">
        <v>25</v>
      </c>
      <c r="B19" s="12">
        <v>100</v>
      </c>
      <c r="C19" s="27">
        <v>0</v>
      </c>
      <c r="D19" s="15"/>
      <c r="E19" s="12">
        <v>0</v>
      </c>
      <c r="F19" s="27">
        <v>0</v>
      </c>
      <c r="G19" s="2"/>
      <c r="H19" s="12">
        <v>0</v>
      </c>
      <c r="I19" s="27">
        <v>0</v>
      </c>
      <c r="J19" s="2"/>
      <c r="K19" s="28">
        <f t="shared" si="3"/>
        <v>100</v>
      </c>
      <c r="L19" s="29">
        <f t="shared" si="3"/>
        <v>0</v>
      </c>
      <c r="M19" s="56">
        <f t="shared" si="2"/>
        <v>100</v>
      </c>
      <c r="N19" s="15"/>
      <c r="O19" s="13"/>
      <c r="P19" s="14"/>
      <c r="Q19" s="16"/>
    </row>
    <row r="20" spans="1:17" ht="12.75" x14ac:dyDescent="0.2">
      <c r="A20" s="26" t="s">
        <v>26</v>
      </c>
      <c r="B20" s="12">
        <v>0</v>
      </c>
      <c r="C20" s="27">
        <v>0</v>
      </c>
      <c r="D20" s="15"/>
      <c r="E20" s="12">
        <v>0</v>
      </c>
      <c r="F20" s="27">
        <v>0</v>
      </c>
      <c r="G20" s="2"/>
      <c r="H20" s="12">
        <v>0</v>
      </c>
      <c r="I20" s="27">
        <v>0</v>
      </c>
      <c r="J20" s="2"/>
      <c r="K20" s="28">
        <f t="shared" si="3"/>
        <v>0</v>
      </c>
      <c r="L20" s="29">
        <f t="shared" si="3"/>
        <v>0</v>
      </c>
      <c r="M20" s="56">
        <f t="shared" si="2"/>
        <v>0</v>
      </c>
      <c r="N20" s="15"/>
      <c r="O20" s="13"/>
      <c r="P20" s="14"/>
      <c r="Q20" s="16"/>
    </row>
    <row r="21" spans="1:17" ht="12.75" x14ac:dyDescent="0.2">
      <c r="A21" s="26" t="s">
        <v>27</v>
      </c>
      <c r="B21" s="12">
        <v>0</v>
      </c>
      <c r="C21" s="27">
        <v>0</v>
      </c>
      <c r="D21" s="15"/>
      <c r="E21" s="12">
        <v>0</v>
      </c>
      <c r="F21" s="27">
        <v>0</v>
      </c>
      <c r="G21" s="2"/>
      <c r="H21" s="12">
        <v>0</v>
      </c>
      <c r="I21" s="27">
        <v>0</v>
      </c>
      <c r="J21" s="2"/>
      <c r="K21" s="28">
        <f t="shared" si="3"/>
        <v>0</v>
      </c>
      <c r="L21" s="29">
        <f t="shared" si="3"/>
        <v>0</v>
      </c>
      <c r="M21" s="56">
        <f t="shared" si="2"/>
        <v>0</v>
      </c>
      <c r="N21" s="15"/>
      <c r="O21" s="13"/>
      <c r="P21" s="14"/>
      <c r="Q21" s="16"/>
    </row>
    <row r="22" spans="1:17" ht="13.5" thickBot="1" x14ac:dyDescent="0.25">
      <c r="A22" s="26" t="s">
        <v>28</v>
      </c>
      <c r="B22" s="30">
        <v>0</v>
      </c>
      <c r="C22" s="31">
        <v>0</v>
      </c>
      <c r="D22" s="15"/>
      <c r="E22" s="30">
        <v>0</v>
      </c>
      <c r="F22" s="31">
        <v>0</v>
      </c>
      <c r="G22" s="2"/>
      <c r="H22" s="30">
        <v>0</v>
      </c>
      <c r="I22" s="31">
        <v>0</v>
      </c>
      <c r="J22" s="2"/>
      <c r="K22" s="54">
        <f t="shared" si="3"/>
        <v>0</v>
      </c>
      <c r="L22" s="55">
        <f t="shared" si="3"/>
        <v>0</v>
      </c>
      <c r="M22" s="57">
        <f t="shared" si="2"/>
        <v>0</v>
      </c>
      <c r="N22" s="15"/>
      <c r="O22" s="13"/>
      <c r="P22" s="14"/>
      <c r="Q22" s="16"/>
    </row>
    <row r="23" spans="1:17" ht="13.5" thickTop="1" x14ac:dyDescent="0.2">
      <c r="A23" s="3" t="s">
        <v>29</v>
      </c>
      <c r="B23" s="21">
        <f>SUM(B11:B22)</f>
        <v>37427.17598</v>
      </c>
      <c r="C23" s="25">
        <f>SUM(C11:C22)</f>
        <v>0</v>
      </c>
      <c r="D23" s="15"/>
      <c r="E23" s="21">
        <f>SUM(E11:E22)</f>
        <v>0</v>
      </c>
      <c r="F23" s="25">
        <f>SUM(F11:F22)</f>
        <v>0</v>
      </c>
      <c r="G23" s="2"/>
      <c r="H23" s="21">
        <f>SUM(H11:H22)</f>
        <v>0</v>
      </c>
      <c r="I23" s="25">
        <f>SUM(I11:I22)</f>
        <v>0</v>
      </c>
      <c r="J23" s="2"/>
      <c r="K23" s="21">
        <f>B23+E23+H23</f>
        <v>37427.17598</v>
      </c>
      <c r="L23" s="25">
        <f>C23+F23+I23</f>
        <v>0</v>
      </c>
      <c r="M23" s="21">
        <f>K23-L23</f>
        <v>37427.17598</v>
      </c>
      <c r="N23" s="2"/>
      <c r="O23" s="16"/>
      <c r="P23" s="17"/>
      <c r="Q23" s="16"/>
    </row>
    <row r="24" spans="1:17" ht="12.75" x14ac:dyDescent="0.2">
      <c r="A24" s="2"/>
      <c r="B24" s="14"/>
      <c r="C24" s="13"/>
      <c r="D24" s="15"/>
      <c r="E24" s="14"/>
      <c r="F24" s="13"/>
      <c r="G24" s="2"/>
      <c r="H24" s="14"/>
      <c r="I24" s="13"/>
      <c r="J24" s="2"/>
      <c r="K24" s="14"/>
      <c r="L24" s="15"/>
      <c r="M24" s="16"/>
      <c r="N24" s="15"/>
      <c r="O24" s="13"/>
      <c r="P24" s="14"/>
      <c r="Q24" s="16"/>
    </row>
    <row r="25" spans="1:17" ht="12.75" x14ac:dyDescent="0.2">
      <c r="A25" s="3" t="s">
        <v>30</v>
      </c>
      <c r="B25" s="21">
        <f>B8-B23</f>
        <v>-8627.17598</v>
      </c>
      <c r="C25" s="25">
        <f>C8-C23</f>
        <v>0</v>
      </c>
      <c r="D25" s="15"/>
      <c r="E25" s="21">
        <f>E8-E23</f>
        <v>0</v>
      </c>
      <c r="F25" s="25">
        <f>F8-F23</f>
        <v>0</v>
      </c>
      <c r="G25" s="2"/>
      <c r="H25" s="21">
        <f>H8-H23</f>
        <v>0</v>
      </c>
      <c r="I25" s="25">
        <f>I8-I23</f>
        <v>0</v>
      </c>
      <c r="J25" s="2"/>
      <c r="K25" s="21">
        <f>B25+E25+H25</f>
        <v>-8627.17598</v>
      </c>
      <c r="L25" s="24">
        <f>C25+F25+I25</f>
        <v>0</v>
      </c>
      <c r="M25" s="25">
        <f>K25-L25</f>
        <v>-8627.17598</v>
      </c>
      <c r="N25" s="2"/>
      <c r="O25" s="16"/>
      <c r="P25" s="17"/>
      <c r="Q25" s="16"/>
    </row>
    <row r="26" spans="1:17" ht="12.75" x14ac:dyDescent="0.2">
      <c r="A26" s="2"/>
      <c r="B26" s="14"/>
      <c r="C26" s="13"/>
      <c r="D26" s="15"/>
      <c r="E26" s="14"/>
      <c r="F26" s="13"/>
      <c r="G26" s="2"/>
      <c r="H26" s="14"/>
      <c r="I26" s="13"/>
      <c r="J26" s="2"/>
      <c r="K26" s="14"/>
      <c r="L26" s="15"/>
      <c r="M26" s="16"/>
      <c r="N26" s="2"/>
      <c r="O26" s="16"/>
      <c r="P26" s="17"/>
      <c r="Q26" s="16"/>
    </row>
    <row r="27" spans="1:17" ht="12.75" x14ac:dyDescent="0.2">
      <c r="A27" s="3" t="s">
        <v>31</v>
      </c>
      <c r="B27" s="14"/>
      <c r="C27" s="13"/>
      <c r="D27" s="15"/>
      <c r="E27" s="14"/>
      <c r="F27" s="13"/>
      <c r="G27" s="2"/>
      <c r="H27" s="14"/>
      <c r="I27" s="13"/>
      <c r="J27" s="2"/>
      <c r="K27" s="14"/>
      <c r="L27" s="15"/>
      <c r="M27" s="16"/>
      <c r="N27" s="15"/>
      <c r="O27" s="13"/>
      <c r="P27" s="14"/>
      <c r="Q27" s="16"/>
    </row>
    <row r="28" spans="1:17" ht="12.75" x14ac:dyDescent="0.2">
      <c r="A28" s="32" t="s">
        <v>32</v>
      </c>
      <c r="B28" s="33">
        <f t="shared" ref="B28:C28" si="4">B25*0.25</f>
        <v>-2156.793995</v>
      </c>
      <c r="C28" s="34">
        <f t="shared" si="4"/>
        <v>0</v>
      </c>
      <c r="D28" s="15"/>
      <c r="E28" s="33">
        <f t="shared" ref="E28:F28" si="5">E25*0.25</f>
        <v>0</v>
      </c>
      <c r="F28" s="34">
        <f t="shared" si="5"/>
        <v>0</v>
      </c>
      <c r="G28" s="2"/>
      <c r="H28" s="33">
        <f t="shared" ref="H28:I28" si="6">H25*0.25</f>
        <v>0</v>
      </c>
      <c r="I28" s="34">
        <f t="shared" si="6"/>
        <v>0</v>
      </c>
      <c r="J28" s="2"/>
      <c r="K28" s="35">
        <f t="shared" ref="K28:L28" si="7">K25*0.25</f>
        <v>-2156.793995</v>
      </c>
      <c r="L28" s="36">
        <f t="shared" si="7"/>
        <v>0</v>
      </c>
      <c r="M28" s="37">
        <f t="shared" ref="M28:M29" si="8">K28-L28</f>
        <v>-2156.793995</v>
      </c>
      <c r="N28" s="15"/>
      <c r="O28" s="13"/>
      <c r="P28" s="14"/>
      <c r="Q28" s="13"/>
    </row>
    <row r="29" spans="1:17" ht="12.75" x14ac:dyDescent="0.2">
      <c r="A29" s="32" t="s">
        <v>33</v>
      </c>
      <c r="B29" s="38">
        <f t="shared" ref="B29:C29" si="9">B28/12</f>
        <v>-179.73283291666667</v>
      </c>
      <c r="C29" s="39">
        <f t="shared" si="9"/>
        <v>0</v>
      </c>
      <c r="D29" s="15"/>
      <c r="E29" s="38">
        <f t="shared" ref="E29:F29" si="10">E28/12</f>
        <v>0</v>
      </c>
      <c r="F29" s="39">
        <f t="shared" si="10"/>
        <v>0</v>
      </c>
      <c r="G29" s="2"/>
      <c r="H29" s="38">
        <f t="shared" ref="H29:I29" si="11">H28/12</f>
        <v>0</v>
      </c>
      <c r="I29" s="39">
        <f t="shared" si="11"/>
        <v>0</v>
      </c>
      <c r="J29" s="2"/>
      <c r="K29" s="40">
        <f t="shared" ref="K29:L29" si="12">K28/12</f>
        <v>-179.73283291666667</v>
      </c>
      <c r="L29" s="41">
        <f t="shared" si="12"/>
        <v>0</v>
      </c>
      <c r="M29" s="42">
        <f t="shared" si="8"/>
        <v>-179.73283291666667</v>
      </c>
      <c r="N29" s="43"/>
      <c r="O29" s="44"/>
      <c r="P29" s="45"/>
      <c r="Q29" s="46"/>
    </row>
    <row r="30" spans="1:17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</sheetData>
  <mergeCells count="9">
    <mergeCell ref="P3:Q3"/>
    <mergeCell ref="H5:I5"/>
    <mergeCell ref="B5:C5"/>
    <mergeCell ref="E5:F5"/>
    <mergeCell ref="H3:I3"/>
    <mergeCell ref="K3:M3"/>
    <mergeCell ref="N3:O3"/>
    <mergeCell ref="B3:C3"/>
    <mergeCell ref="E3:F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Q99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ColWidth="12.5703125" defaultRowHeight="15.75" customHeight="1" x14ac:dyDescent="0.2"/>
  <cols>
    <col min="1" max="1" width="20.42578125" customWidth="1"/>
    <col min="2" max="3" width="10.85546875" customWidth="1"/>
    <col min="4" max="4" width="1.85546875" customWidth="1"/>
    <col min="5" max="6" width="10.85546875" customWidth="1"/>
    <col min="7" max="7" width="1.85546875" customWidth="1"/>
    <col min="8" max="9" width="10.85546875" customWidth="1"/>
    <col min="10" max="10" width="1.85546875" customWidth="1"/>
    <col min="11" max="12" width="10.85546875" customWidth="1"/>
    <col min="13" max="13" width="10" bestFit="1" customWidth="1"/>
    <col min="14" max="17" width="10.42578125" customWidth="1"/>
  </cols>
  <sheetData>
    <row r="1" spans="1:17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x14ac:dyDescent="0.2">
      <c r="A2" s="3" t="s">
        <v>36</v>
      </c>
      <c r="B2" s="53">
        <v>0.14974999999999999</v>
      </c>
      <c r="C2" s="4"/>
      <c r="D2" s="2"/>
      <c r="E2" s="4"/>
      <c r="F2" s="4"/>
      <c r="G2" s="2"/>
      <c r="H2" s="4"/>
      <c r="I2" s="4"/>
      <c r="J2" s="2"/>
      <c r="K2" s="4"/>
      <c r="L2" s="4"/>
      <c r="M2" s="2"/>
      <c r="N2" s="2"/>
      <c r="O2" s="2"/>
      <c r="P2" s="2"/>
      <c r="Q2" s="2"/>
    </row>
    <row r="3" spans="1:17" ht="12.75" x14ac:dyDescent="0.2">
      <c r="A3" s="2"/>
      <c r="B3" s="47" t="s">
        <v>1</v>
      </c>
      <c r="C3" s="48"/>
      <c r="D3" s="2"/>
      <c r="E3" s="47" t="s">
        <v>2</v>
      </c>
      <c r="F3" s="48"/>
      <c r="G3" s="2"/>
      <c r="H3" s="47" t="s">
        <v>34</v>
      </c>
      <c r="I3" s="48"/>
      <c r="J3" s="2"/>
      <c r="K3" s="47" t="s">
        <v>3</v>
      </c>
      <c r="L3" s="49"/>
      <c r="M3" s="48"/>
      <c r="N3" s="50" t="s">
        <v>4</v>
      </c>
      <c r="O3" s="48"/>
      <c r="P3" s="47" t="s">
        <v>5</v>
      </c>
      <c r="Q3" s="48"/>
    </row>
    <row r="4" spans="1:17" ht="12.75" x14ac:dyDescent="0.2">
      <c r="A4" s="2"/>
      <c r="B4" s="5" t="s">
        <v>6</v>
      </c>
      <c r="C4" s="6" t="s">
        <v>7</v>
      </c>
      <c r="D4" s="2"/>
      <c r="E4" s="5" t="s">
        <v>6</v>
      </c>
      <c r="F4" s="6" t="s">
        <v>7</v>
      </c>
      <c r="G4" s="2"/>
      <c r="H4" s="5" t="s">
        <v>6</v>
      </c>
      <c r="I4" s="6" t="s">
        <v>7</v>
      </c>
      <c r="J4" s="2"/>
      <c r="K4" s="5" t="s">
        <v>6</v>
      </c>
      <c r="L4" s="6" t="s">
        <v>7</v>
      </c>
      <c r="M4" s="7"/>
      <c r="N4" s="8"/>
      <c r="O4" s="7"/>
      <c r="P4" s="8"/>
      <c r="Q4" s="7"/>
    </row>
    <row r="5" spans="1:17" ht="12.75" x14ac:dyDescent="0.2">
      <c r="A5" s="3" t="s">
        <v>8</v>
      </c>
      <c r="B5" s="51" t="s">
        <v>9</v>
      </c>
      <c r="C5" s="52"/>
      <c r="D5" s="2"/>
      <c r="E5" s="51" t="s">
        <v>10</v>
      </c>
      <c r="F5" s="52"/>
      <c r="G5" s="2"/>
      <c r="H5" s="51" t="s">
        <v>35</v>
      </c>
      <c r="I5" s="52"/>
      <c r="J5" s="2"/>
      <c r="K5" s="9" t="s">
        <v>11</v>
      </c>
      <c r="L5" s="10" t="s">
        <v>7</v>
      </c>
      <c r="M5" s="11" t="s">
        <v>12</v>
      </c>
      <c r="N5" s="9" t="s">
        <v>11</v>
      </c>
      <c r="O5" s="11" t="s">
        <v>7</v>
      </c>
      <c r="P5" s="9" t="s">
        <v>11</v>
      </c>
      <c r="Q5" s="11" t="s">
        <v>7</v>
      </c>
    </row>
    <row r="6" spans="1:17" ht="12.75" x14ac:dyDescent="0.2">
      <c r="A6" s="3" t="s">
        <v>13</v>
      </c>
      <c r="B6" s="12">
        <v>2400</v>
      </c>
      <c r="C6" s="13"/>
      <c r="D6" s="2"/>
      <c r="E6" s="12">
        <v>0</v>
      </c>
      <c r="F6" s="13"/>
      <c r="G6" s="2"/>
      <c r="H6" s="12">
        <v>0</v>
      </c>
      <c r="I6" s="13"/>
      <c r="J6" s="2"/>
      <c r="K6" s="14"/>
      <c r="L6" s="15"/>
      <c r="M6" s="16"/>
      <c r="N6" s="2"/>
      <c r="O6" s="16"/>
      <c r="P6" s="17"/>
      <c r="Q6" s="16"/>
    </row>
    <row r="7" spans="1:17" ht="12.75" x14ac:dyDescent="0.2">
      <c r="A7" s="3" t="s">
        <v>14</v>
      </c>
      <c r="B7" s="18">
        <v>12</v>
      </c>
      <c r="C7" s="19"/>
      <c r="D7" s="20"/>
      <c r="E7" s="18">
        <v>0</v>
      </c>
      <c r="F7" s="19"/>
      <c r="G7" s="2"/>
      <c r="H7" s="18">
        <v>0</v>
      </c>
      <c r="I7" s="19"/>
      <c r="J7" s="2"/>
      <c r="K7" s="14"/>
      <c r="L7" s="15"/>
      <c r="M7" s="13"/>
      <c r="N7" s="15"/>
      <c r="O7" s="13"/>
      <c r="P7" s="14"/>
      <c r="Q7" s="13"/>
    </row>
    <row r="8" spans="1:17" ht="12.75" x14ac:dyDescent="0.2">
      <c r="A8" s="3" t="s">
        <v>15</v>
      </c>
      <c r="B8" s="21">
        <f>B6*B7</f>
        <v>28800</v>
      </c>
      <c r="C8" s="22">
        <v>0</v>
      </c>
      <c r="D8" s="15"/>
      <c r="E8" s="21">
        <f>E6*E7</f>
        <v>0</v>
      </c>
      <c r="F8" s="22">
        <v>0</v>
      </c>
      <c r="G8" s="2"/>
      <c r="H8" s="21">
        <f>H6*H7</f>
        <v>0</v>
      </c>
      <c r="I8" s="22">
        <v>0</v>
      </c>
      <c r="J8" s="2"/>
      <c r="K8" s="21">
        <f>B8+E8+H8</f>
        <v>28800</v>
      </c>
      <c r="L8" s="23">
        <f>C8+F8+I8</f>
        <v>0</v>
      </c>
      <c r="M8" s="56">
        <f>+K8-L8</f>
        <v>28800</v>
      </c>
      <c r="N8" s="24">
        <f t="shared" ref="N8:O8" si="0">K8/12</f>
        <v>2400</v>
      </c>
      <c r="O8" s="25">
        <f t="shared" si="0"/>
        <v>0</v>
      </c>
      <c r="P8" s="21">
        <f t="shared" ref="P8:Q8" si="1">N8*0.25</f>
        <v>600</v>
      </c>
      <c r="Q8" s="25">
        <f t="shared" si="1"/>
        <v>0</v>
      </c>
    </row>
    <row r="9" spans="1:17" ht="12.75" x14ac:dyDescent="0.2">
      <c r="A9" s="2"/>
      <c r="B9" s="14"/>
      <c r="C9" s="13"/>
      <c r="D9" s="15"/>
      <c r="E9" s="14"/>
      <c r="F9" s="13"/>
      <c r="G9" s="2"/>
      <c r="H9" s="14"/>
      <c r="I9" s="13"/>
      <c r="J9" s="2"/>
      <c r="K9" s="14"/>
      <c r="L9" s="15"/>
      <c r="M9" s="16"/>
      <c r="N9" s="2"/>
      <c r="O9" s="16"/>
      <c r="P9" s="17"/>
      <c r="Q9" s="16"/>
    </row>
    <row r="10" spans="1:17" ht="12.75" x14ac:dyDescent="0.2">
      <c r="A10" s="3" t="s">
        <v>16</v>
      </c>
      <c r="B10" s="14"/>
      <c r="C10" s="13"/>
      <c r="D10" s="15"/>
      <c r="E10" s="14"/>
      <c r="F10" s="13"/>
      <c r="G10" s="2"/>
      <c r="H10" s="14"/>
      <c r="I10" s="13"/>
      <c r="J10" s="2"/>
      <c r="K10" s="14"/>
      <c r="L10" s="15"/>
      <c r="M10" s="16"/>
      <c r="N10" s="2"/>
      <c r="O10" s="16"/>
      <c r="P10" s="17"/>
      <c r="Q10" s="16"/>
    </row>
    <row r="11" spans="1:17" ht="12.75" x14ac:dyDescent="0.2">
      <c r="A11" s="26" t="s">
        <v>17</v>
      </c>
      <c r="B11" s="12">
        <v>0</v>
      </c>
      <c r="C11" s="27">
        <v>0</v>
      </c>
      <c r="D11" s="15"/>
      <c r="E11" s="12">
        <v>0</v>
      </c>
      <c r="F11" s="27">
        <v>0</v>
      </c>
      <c r="G11" s="2"/>
      <c r="H11" s="12">
        <v>0</v>
      </c>
      <c r="I11" s="27">
        <v>0</v>
      </c>
      <c r="J11" s="2"/>
      <c r="K11" s="28">
        <f>B11+E11+H11</f>
        <v>0</v>
      </c>
      <c r="L11" s="29">
        <f>C11+F11+I11</f>
        <v>0</v>
      </c>
      <c r="M11" s="56">
        <f t="shared" ref="M11:M22" si="2">+K11-L11</f>
        <v>0</v>
      </c>
      <c r="N11" s="15"/>
      <c r="O11" s="13"/>
      <c r="P11" s="14"/>
      <c r="Q11" s="16"/>
    </row>
    <row r="12" spans="1:17" ht="12.75" x14ac:dyDescent="0.2">
      <c r="A12" s="26" t="s">
        <v>18</v>
      </c>
      <c r="B12" s="12">
        <v>0</v>
      </c>
      <c r="C12" s="27">
        <v>0</v>
      </c>
      <c r="D12" s="15"/>
      <c r="E12" s="12">
        <v>0</v>
      </c>
      <c r="F12" s="27">
        <v>0</v>
      </c>
      <c r="G12" s="2"/>
      <c r="H12" s="12">
        <v>0</v>
      </c>
      <c r="I12" s="27">
        <v>0</v>
      </c>
      <c r="J12" s="2"/>
      <c r="K12" s="28">
        <f t="shared" ref="K12:L22" si="3">B12+E12+H12</f>
        <v>0</v>
      </c>
      <c r="L12" s="29">
        <f t="shared" si="3"/>
        <v>0</v>
      </c>
      <c r="M12" s="56">
        <f t="shared" si="2"/>
        <v>0</v>
      </c>
      <c r="N12" s="15"/>
      <c r="O12" s="13"/>
      <c r="P12" s="14"/>
      <c r="Q12" s="16"/>
    </row>
    <row r="13" spans="1:17" ht="12.75" x14ac:dyDescent="0.2">
      <c r="A13" s="26" t="s">
        <v>19</v>
      </c>
      <c r="B13" s="12">
        <v>750</v>
      </c>
      <c r="C13" s="27">
        <v>0</v>
      </c>
      <c r="D13" s="15"/>
      <c r="E13" s="12">
        <v>0</v>
      </c>
      <c r="F13" s="27">
        <v>0</v>
      </c>
      <c r="G13" s="2"/>
      <c r="H13" s="12">
        <v>0</v>
      </c>
      <c r="I13" s="27">
        <v>0</v>
      </c>
      <c r="J13" s="2"/>
      <c r="K13" s="28">
        <f t="shared" si="3"/>
        <v>750</v>
      </c>
      <c r="L13" s="29">
        <f t="shared" si="3"/>
        <v>0</v>
      </c>
      <c r="M13" s="56">
        <f t="shared" si="2"/>
        <v>750</v>
      </c>
      <c r="N13" s="15"/>
      <c r="O13" s="13"/>
      <c r="P13" s="14"/>
      <c r="Q13" s="16"/>
    </row>
    <row r="14" spans="1:17" ht="12.75" x14ac:dyDescent="0.2">
      <c r="A14" s="26" t="s">
        <v>20</v>
      </c>
      <c r="B14" s="12">
        <f>430.23*12</f>
        <v>5162.76</v>
      </c>
      <c r="C14" s="27">
        <v>0</v>
      </c>
      <c r="D14" s="15"/>
      <c r="E14" s="12">
        <v>0</v>
      </c>
      <c r="F14" s="27">
        <v>0</v>
      </c>
      <c r="G14" s="2"/>
      <c r="H14" s="12">
        <v>0</v>
      </c>
      <c r="I14" s="27">
        <v>0</v>
      </c>
      <c r="J14" s="2"/>
      <c r="K14" s="28">
        <f t="shared" si="3"/>
        <v>5162.76</v>
      </c>
      <c r="L14" s="29">
        <f t="shared" si="3"/>
        <v>0</v>
      </c>
      <c r="M14" s="56">
        <f t="shared" si="2"/>
        <v>5162.76</v>
      </c>
      <c r="N14" s="15"/>
      <c r="O14" s="13"/>
      <c r="P14" s="14"/>
      <c r="Q14" s="16"/>
    </row>
    <row r="15" spans="1:17" ht="12.75" x14ac:dyDescent="0.2">
      <c r="A15" s="26" t="s">
        <v>21</v>
      </c>
      <c r="B15" s="12">
        <f>395000*0.00666274</f>
        <v>2631.7823000000003</v>
      </c>
      <c r="C15" s="27">
        <v>0</v>
      </c>
      <c r="D15" s="15"/>
      <c r="E15" s="12">
        <v>0</v>
      </c>
      <c r="F15" s="27">
        <v>0</v>
      </c>
      <c r="G15" s="2"/>
      <c r="H15" s="12">
        <v>0</v>
      </c>
      <c r="I15" s="27">
        <v>0</v>
      </c>
      <c r="J15" s="2"/>
      <c r="K15" s="28">
        <f t="shared" si="3"/>
        <v>2631.7823000000003</v>
      </c>
      <c r="L15" s="29">
        <f t="shared" si="3"/>
        <v>0</v>
      </c>
      <c r="M15" s="56">
        <f t="shared" si="2"/>
        <v>2631.7823000000003</v>
      </c>
      <c r="N15" s="15"/>
      <c r="O15" s="13"/>
      <c r="P15" s="14"/>
      <c r="Q15" s="16"/>
    </row>
    <row r="16" spans="1:17" ht="12.75" x14ac:dyDescent="0.2">
      <c r="A16" s="26" t="s">
        <v>22</v>
      </c>
      <c r="B16" s="12">
        <f>464980.88*0.061</f>
        <v>28363.83368</v>
      </c>
      <c r="C16" s="27">
        <v>0</v>
      </c>
      <c r="D16" s="15"/>
      <c r="E16" s="12">
        <v>0</v>
      </c>
      <c r="F16" s="27">
        <v>0</v>
      </c>
      <c r="G16" s="2"/>
      <c r="H16" s="12">
        <v>0</v>
      </c>
      <c r="I16" s="27">
        <v>0</v>
      </c>
      <c r="J16" s="2"/>
      <c r="K16" s="28">
        <f t="shared" si="3"/>
        <v>28363.83368</v>
      </c>
      <c r="L16" s="29">
        <f t="shared" si="3"/>
        <v>0</v>
      </c>
      <c r="M16" s="56">
        <f t="shared" si="2"/>
        <v>28363.83368</v>
      </c>
      <c r="N16" s="15"/>
      <c r="O16" s="13"/>
      <c r="P16" s="14"/>
      <c r="Q16" s="16"/>
    </row>
    <row r="17" spans="1:17" ht="12.75" x14ac:dyDescent="0.2">
      <c r="A17" s="26" t="s">
        <v>23</v>
      </c>
      <c r="B17" s="12">
        <v>118.8</v>
      </c>
      <c r="C17" s="27">
        <v>0</v>
      </c>
      <c r="D17" s="15"/>
      <c r="E17" s="12">
        <v>0</v>
      </c>
      <c r="F17" s="27">
        <v>0</v>
      </c>
      <c r="G17" s="2"/>
      <c r="H17" s="12">
        <v>0</v>
      </c>
      <c r="I17" s="27">
        <v>0</v>
      </c>
      <c r="J17" s="2"/>
      <c r="K17" s="28">
        <f t="shared" si="3"/>
        <v>118.8</v>
      </c>
      <c r="L17" s="29">
        <f t="shared" si="3"/>
        <v>0</v>
      </c>
      <c r="M17" s="56">
        <f t="shared" si="2"/>
        <v>118.8</v>
      </c>
      <c r="N17" s="15"/>
      <c r="O17" s="13"/>
      <c r="P17" s="14"/>
      <c r="Q17" s="16"/>
    </row>
    <row r="18" spans="1:17" ht="12.75" x14ac:dyDescent="0.2">
      <c r="A18" s="26" t="s">
        <v>24</v>
      </c>
      <c r="B18" s="12">
        <v>300</v>
      </c>
      <c r="C18" s="27">
        <v>0</v>
      </c>
      <c r="D18" s="15"/>
      <c r="E18" s="12">
        <v>0</v>
      </c>
      <c r="F18" s="27">
        <v>0</v>
      </c>
      <c r="G18" s="2"/>
      <c r="H18" s="12">
        <v>0</v>
      </c>
      <c r="I18" s="27">
        <v>0</v>
      </c>
      <c r="J18" s="2"/>
      <c r="K18" s="28">
        <f t="shared" si="3"/>
        <v>300</v>
      </c>
      <c r="L18" s="29">
        <f t="shared" si="3"/>
        <v>0</v>
      </c>
      <c r="M18" s="56">
        <f t="shared" si="2"/>
        <v>300</v>
      </c>
      <c r="N18" s="15"/>
      <c r="O18" s="13"/>
      <c r="P18" s="14"/>
      <c r="Q18" s="16"/>
    </row>
    <row r="19" spans="1:17" ht="12.75" x14ac:dyDescent="0.2">
      <c r="A19" s="26" t="s">
        <v>25</v>
      </c>
      <c r="B19" s="12">
        <v>100</v>
      </c>
      <c r="C19" s="27">
        <v>0</v>
      </c>
      <c r="D19" s="15"/>
      <c r="E19" s="12">
        <v>0</v>
      </c>
      <c r="F19" s="27">
        <v>0</v>
      </c>
      <c r="G19" s="2"/>
      <c r="H19" s="12">
        <v>0</v>
      </c>
      <c r="I19" s="27">
        <v>0</v>
      </c>
      <c r="J19" s="2"/>
      <c r="K19" s="28">
        <f t="shared" si="3"/>
        <v>100</v>
      </c>
      <c r="L19" s="29">
        <f t="shared" si="3"/>
        <v>0</v>
      </c>
      <c r="M19" s="56">
        <f t="shared" si="2"/>
        <v>100</v>
      </c>
      <c r="N19" s="15"/>
      <c r="O19" s="13"/>
      <c r="P19" s="14"/>
      <c r="Q19" s="16"/>
    </row>
    <row r="20" spans="1:17" ht="12.75" x14ac:dyDescent="0.2">
      <c r="A20" s="26" t="s">
        <v>26</v>
      </c>
      <c r="B20" s="12">
        <v>0</v>
      </c>
      <c r="C20" s="27">
        <v>0</v>
      </c>
      <c r="D20" s="15"/>
      <c r="E20" s="12">
        <v>0</v>
      </c>
      <c r="F20" s="27">
        <v>0</v>
      </c>
      <c r="G20" s="2"/>
      <c r="H20" s="12">
        <v>0</v>
      </c>
      <c r="I20" s="27">
        <v>0</v>
      </c>
      <c r="J20" s="2"/>
      <c r="K20" s="28">
        <f t="shared" si="3"/>
        <v>0</v>
      </c>
      <c r="L20" s="29">
        <f t="shared" si="3"/>
        <v>0</v>
      </c>
      <c r="M20" s="56">
        <f t="shared" si="2"/>
        <v>0</v>
      </c>
      <c r="N20" s="15"/>
      <c r="O20" s="13"/>
      <c r="P20" s="14"/>
      <c r="Q20" s="16"/>
    </row>
    <row r="21" spans="1:17" ht="12.75" x14ac:dyDescent="0.2">
      <c r="A21" s="26" t="s">
        <v>27</v>
      </c>
      <c r="B21" s="12">
        <v>0</v>
      </c>
      <c r="C21" s="27">
        <v>0</v>
      </c>
      <c r="D21" s="15"/>
      <c r="E21" s="12">
        <v>0</v>
      </c>
      <c r="F21" s="27">
        <v>0</v>
      </c>
      <c r="G21" s="2"/>
      <c r="H21" s="12">
        <v>0</v>
      </c>
      <c r="I21" s="27">
        <v>0</v>
      </c>
      <c r="J21" s="2"/>
      <c r="K21" s="28">
        <f t="shared" si="3"/>
        <v>0</v>
      </c>
      <c r="L21" s="29">
        <f t="shared" si="3"/>
        <v>0</v>
      </c>
      <c r="M21" s="56">
        <f t="shared" si="2"/>
        <v>0</v>
      </c>
      <c r="N21" s="15"/>
      <c r="O21" s="13"/>
      <c r="P21" s="14"/>
      <c r="Q21" s="16"/>
    </row>
    <row r="22" spans="1:17" ht="13.5" thickBot="1" x14ac:dyDescent="0.25">
      <c r="A22" s="26" t="s">
        <v>28</v>
      </c>
      <c r="B22" s="30">
        <v>0</v>
      </c>
      <c r="C22" s="31">
        <v>0</v>
      </c>
      <c r="D22" s="15"/>
      <c r="E22" s="30">
        <v>0</v>
      </c>
      <c r="F22" s="31">
        <v>0</v>
      </c>
      <c r="G22" s="2"/>
      <c r="H22" s="30">
        <v>0</v>
      </c>
      <c r="I22" s="31">
        <v>0</v>
      </c>
      <c r="J22" s="2"/>
      <c r="K22" s="54">
        <f t="shared" si="3"/>
        <v>0</v>
      </c>
      <c r="L22" s="55">
        <f t="shared" si="3"/>
        <v>0</v>
      </c>
      <c r="M22" s="57">
        <f t="shared" si="2"/>
        <v>0</v>
      </c>
      <c r="N22" s="15"/>
      <c r="O22" s="13"/>
      <c r="P22" s="14"/>
      <c r="Q22" s="16"/>
    </row>
    <row r="23" spans="1:17" ht="13.5" thickTop="1" x14ac:dyDescent="0.2">
      <c r="A23" s="3" t="s">
        <v>29</v>
      </c>
      <c r="B23" s="21">
        <f>SUM(B11:B22)</f>
        <v>37427.17598</v>
      </c>
      <c r="C23" s="25">
        <f>SUM(C11:C22)</f>
        <v>0</v>
      </c>
      <c r="D23" s="15"/>
      <c r="E23" s="21">
        <f>SUM(E11:E22)</f>
        <v>0</v>
      </c>
      <c r="F23" s="25">
        <f>SUM(F11:F22)</f>
        <v>0</v>
      </c>
      <c r="G23" s="2"/>
      <c r="H23" s="21">
        <f>SUM(H11:H22)</f>
        <v>0</v>
      </c>
      <c r="I23" s="25">
        <f>SUM(I11:I22)</f>
        <v>0</v>
      </c>
      <c r="J23" s="2"/>
      <c r="K23" s="21">
        <f>B23+E23+H23</f>
        <v>37427.17598</v>
      </c>
      <c r="L23" s="25">
        <f>C23+F23+I23</f>
        <v>0</v>
      </c>
      <c r="M23" s="21">
        <f>K23-L23</f>
        <v>37427.17598</v>
      </c>
      <c r="N23" s="2"/>
      <c r="O23" s="16"/>
      <c r="P23" s="17"/>
      <c r="Q23" s="16"/>
    </row>
    <row r="24" spans="1:17" ht="12.75" x14ac:dyDescent="0.2">
      <c r="A24" s="2"/>
      <c r="B24" s="14"/>
      <c r="C24" s="13"/>
      <c r="D24" s="15"/>
      <c r="E24" s="14"/>
      <c r="F24" s="13"/>
      <c r="G24" s="2"/>
      <c r="H24" s="14"/>
      <c r="I24" s="13"/>
      <c r="J24" s="2"/>
      <c r="K24" s="14"/>
      <c r="L24" s="15"/>
      <c r="M24" s="16"/>
      <c r="N24" s="15"/>
      <c r="O24" s="13"/>
      <c r="P24" s="14"/>
      <c r="Q24" s="16"/>
    </row>
    <row r="25" spans="1:17" ht="12.75" x14ac:dyDescent="0.2">
      <c r="A25" s="3" t="s">
        <v>30</v>
      </c>
      <c r="B25" s="21">
        <f>B8-B23</f>
        <v>-8627.17598</v>
      </c>
      <c r="C25" s="25">
        <f>C8-C23</f>
        <v>0</v>
      </c>
      <c r="D25" s="15"/>
      <c r="E25" s="21">
        <f>E8-E23</f>
        <v>0</v>
      </c>
      <c r="F25" s="25">
        <f>F8-F23</f>
        <v>0</v>
      </c>
      <c r="G25" s="2"/>
      <c r="H25" s="21">
        <f>H8-H23</f>
        <v>0</v>
      </c>
      <c r="I25" s="25">
        <f>I8-I23</f>
        <v>0</v>
      </c>
      <c r="J25" s="2"/>
      <c r="K25" s="21">
        <f>B25+E25+H25</f>
        <v>-8627.17598</v>
      </c>
      <c r="L25" s="24">
        <f>C25+F25+I25</f>
        <v>0</v>
      </c>
      <c r="M25" s="25">
        <f>K25-L25</f>
        <v>-8627.17598</v>
      </c>
      <c r="N25" s="2"/>
      <c r="O25" s="16"/>
      <c r="P25" s="17"/>
      <c r="Q25" s="16"/>
    </row>
    <row r="26" spans="1:17" ht="12.75" x14ac:dyDescent="0.2">
      <c r="A26" s="2"/>
      <c r="B26" s="14"/>
      <c r="C26" s="13"/>
      <c r="D26" s="15"/>
      <c r="E26" s="14"/>
      <c r="F26" s="13"/>
      <c r="G26" s="2"/>
      <c r="H26" s="14"/>
      <c r="I26" s="13"/>
      <c r="J26" s="2"/>
      <c r="K26" s="14"/>
      <c r="L26" s="15"/>
      <c r="M26" s="16"/>
      <c r="N26" s="2"/>
      <c r="O26" s="16"/>
      <c r="P26" s="17"/>
      <c r="Q26" s="16"/>
    </row>
    <row r="27" spans="1:17" ht="12.75" x14ac:dyDescent="0.2">
      <c r="A27" s="3" t="s">
        <v>31</v>
      </c>
      <c r="B27" s="14"/>
      <c r="C27" s="13"/>
      <c r="D27" s="15"/>
      <c r="E27" s="14"/>
      <c r="F27" s="13"/>
      <c r="G27" s="2"/>
      <c r="H27" s="14"/>
      <c r="I27" s="13"/>
      <c r="J27" s="2"/>
      <c r="K27" s="14"/>
      <c r="L27" s="15"/>
      <c r="M27" s="16"/>
      <c r="N27" s="15"/>
      <c r="O27" s="13"/>
      <c r="P27" s="14"/>
      <c r="Q27" s="16"/>
    </row>
    <row r="28" spans="1:17" ht="12.75" x14ac:dyDescent="0.2">
      <c r="A28" s="32" t="s">
        <v>32</v>
      </c>
      <c r="B28" s="33">
        <f t="shared" ref="B28:C28" si="4">B25*0.25</f>
        <v>-2156.793995</v>
      </c>
      <c r="C28" s="34">
        <f t="shared" si="4"/>
        <v>0</v>
      </c>
      <c r="D28" s="15"/>
      <c r="E28" s="33">
        <f t="shared" ref="E28:F28" si="5">E25*0.25</f>
        <v>0</v>
      </c>
      <c r="F28" s="34">
        <f t="shared" si="5"/>
        <v>0</v>
      </c>
      <c r="G28" s="2"/>
      <c r="H28" s="33">
        <f t="shared" ref="H28:I28" si="6">H25*0.25</f>
        <v>0</v>
      </c>
      <c r="I28" s="34">
        <f t="shared" si="6"/>
        <v>0</v>
      </c>
      <c r="J28" s="2"/>
      <c r="K28" s="35">
        <f t="shared" ref="K28:L28" si="7">K25*0.25</f>
        <v>-2156.793995</v>
      </c>
      <c r="L28" s="36">
        <f t="shared" si="7"/>
        <v>0</v>
      </c>
      <c r="M28" s="37">
        <f t="shared" ref="M28:M29" si="8">K28-L28</f>
        <v>-2156.793995</v>
      </c>
      <c r="N28" s="15"/>
      <c r="O28" s="13"/>
      <c r="P28" s="14"/>
      <c r="Q28" s="13"/>
    </row>
    <row r="29" spans="1:17" ht="12.75" x14ac:dyDescent="0.2">
      <c r="A29" s="32" t="s">
        <v>33</v>
      </c>
      <c r="B29" s="38">
        <f t="shared" ref="B29:C29" si="9">B28/12</f>
        <v>-179.73283291666667</v>
      </c>
      <c r="C29" s="39">
        <f t="shared" si="9"/>
        <v>0</v>
      </c>
      <c r="D29" s="15"/>
      <c r="E29" s="38">
        <f t="shared" ref="E29:F29" si="10">E28/12</f>
        <v>0</v>
      </c>
      <c r="F29" s="39">
        <f t="shared" si="10"/>
        <v>0</v>
      </c>
      <c r="G29" s="2"/>
      <c r="H29" s="38">
        <f t="shared" ref="H29:I29" si="11">H28/12</f>
        <v>0</v>
      </c>
      <c r="I29" s="39">
        <f t="shared" si="11"/>
        <v>0</v>
      </c>
      <c r="J29" s="2"/>
      <c r="K29" s="40">
        <f t="shared" ref="K29:L29" si="12">K28/12</f>
        <v>-179.73283291666667</v>
      </c>
      <c r="L29" s="41">
        <f t="shared" si="12"/>
        <v>0</v>
      </c>
      <c r="M29" s="42">
        <f t="shared" si="8"/>
        <v>-179.73283291666667</v>
      </c>
      <c r="N29" s="43"/>
      <c r="O29" s="44"/>
      <c r="P29" s="45"/>
      <c r="Q29" s="46"/>
    </row>
    <row r="30" spans="1:17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</sheetData>
  <mergeCells count="9">
    <mergeCell ref="P3:Q3"/>
    <mergeCell ref="H5:I5"/>
    <mergeCell ref="B5:C5"/>
    <mergeCell ref="E5:F5"/>
    <mergeCell ref="H3:I3"/>
    <mergeCell ref="K3:M3"/>
    <mergeCell ref="N3:O3"/>
    <mergeCell ref="B3:C3"/>
    <mergeCell ref="E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Q99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ColWidth="12.5703125" defaultRowHeight="15.75" customHeight="1" x14ac:dyDescent="0.2"/>
  <cols>
    <col min="1" max="1" width="20.42578125" customWidth="1"/>
    <col min="2" max="3" width="10.85546875" customWidth="1"/>
    <col min="4" max="4" width="1.85546875" customWidth="1"/>
    <col min="5" max="6" width="10.85546875" customWidth="1"/>
    <col min="7" max="7" width="1.85546875" customWidth="1"/>
    <col min="8" max="9" width="10.85546875" customWidth="1"/>
    <col min="10" max="10" width="1.85546875" customWidth="1"/>
    <col min="11" max="12" width="10.85546875" customWidth="1"/>
    <col min="13" max="13" width="10" bestFit="1" customWidth="1"/>
    <col min="14" max="17" width="10.42578125" customWidth="1"/>
  </cols>
  <sheetData>
    <row r="1" spans="1:17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x14ac:dyDescent="0.2">
      <c r="A2" s="3" t="s">
        <v>36</v>
      </c>
      <c r="B2" s="53">
        <v>0.14974999999999999</v>
      </c>
      <c r="C2" s="4"/>
      <c r="D2" s="2"/>
      <c r="E2" s="4"/>
      <c r="F2" s="4"/>
      <c r="G2" s="2"/>
      <c r="H2" s="4"/>
      <c r="I2" s="4"/>
      <c r="J2" s="2"/>
      <c r="K2" s="4"/>
      <c r="L2" s="4"/>
      <c r="M2" s="2"/>
      <c r="N2" s="2"/>
      <c r="O2" s="2"/>
      <c r="P2" s="2"/>
      <c r="Q2" s="2"/>
    </row>
    <row r="3" spans="1:17" ht="12.75" x14ac:dyDescent="0.2">
      <c r="A3" s="2"/>
      <c r="B3" s="47" t="s">
        <v>1</v>
      </c>
      <c r="C3" s="48"/>
      <c r="D3" s="2"/>
      <c r="E3" s="47" t="s">
        <v>2</v>
      </c>
      <c r="F3" s="48"/>
      <c r="G3" s="2"/>
      <c r="H3" s="47" t="s">
        <v>34</v>
      </c>
      <c r="I3" s="48"/>
      <c r="J3" s="2"/>
      <c r="K3" s="47" t="s">
        <v>3</v>
      </c>
      <c r="L3" s="49"/>
      <c r="M3" s="48"/>
      <c r="N3" s="50" t="s">
        <v>4</v>
      </c>
      <c r="O3" s="48"/>
      <c r="P3" s="47" t="s">
        <v>5</v>
      </c>
      <c r="Q3" s="48"/>
    </row>
    <row r="4" spans="1:17" ht="12.75" x14ac:dyDescent="0.2">
      <c r="A4" s="2"/>
      <c r="B4" s="5" t="s">
        <v>6</v>
      </c>
      <c r="C4" s="6" t="s">
        <v>7</v>
      </c>
      <c r="D4" s="2"/>
      <c r="E4" s="5" t="s">
        <v>6</v>
      </c>
      <c r="F4" s="6" t="s">
        <v>7</v>
      </c>
      <c r="G4" s="2"/>
      <c r="H4" s="5" t="s">
        <v>6</v>
      </c>
      <c r="I4" s="6" t="s">
        <v>7</v>
      </c>
      <c r="J4" s="2"/>
      <c r="K4" s="5" t="s">
        <v>6</v>
      </c>
      <c r="L4" s="6" t="s">
        <v>7</v>
      </c>
      <c r="M4" s="7"/>
      <c r="N4" s="8"/>
      <c r="O4" s="7"/>
      <c r="P4" s="8"/>
      <c r="Q4" s="7"/>
    </row>
    <row r="5" spans="1:17" ht="12.75" x14ac:dyDescent="0.2">
      <c r="A5" s="3" t="s">
        <v>8</v>
      </c>
      <c r="B5" s="51" t="s">
        <v>9</v>
      </c>
      <c r="C5" s="52"/>
      <c r="D5" s="2"/>
      <c r="E5" s="51" t="s">
        <v>10</v>
      </c>
      <c r="F5" s="52"/>
      <c r="G5" s="2"/>
      <c r="H5" s="51" t="s">
        <v>35</v>
      </c>
      <c r="I5" s="52"/>
      <c r="J5" s="2"/>
      <c r="K5" s="9" t="s">
        <v>11</v>
      </c>
      <c r="L5" s="10" t="s">
        <v>7</v>
      </c>
      <c r="M5" s="11" t="s">
        <v>12</v>
      </c>
      <c r="N5" s="9" t="s">
        <v>11</v>
      </c>
      <c r="O5" s="11" t="s">
        <v>7</v>
      </c>
      <c r="P5" s="9" t="s">
        <v>11</v>
      </c>
      <c r="Q5" s="11" t="s">
        <v>7</v>
      </c>
    </row>
    <row r="6" spans="1:17" ht="12.75" x14ac:dyDescent="0.2">
      <c r="A6" s="3" t="s">
        <v>13</v>
      </c>
      <c r="B6" s="12">
        <v>2400</v>
      </c>
      <c r="C6" s="13"/>
      <c r="D6" s="2"/>
      <c r="E6" s="12">
        <v>0</v>
      </c>
      <c r="F6" s="13"/>
      <c r="G6" s="2"/>
      <c r="H6" s="12">
        <v>0</v>
      </c>
      <c r="I6" s="13"/>
      <c r="J6" s="2"/>
      <c r="K6" s="14"/>
      <c r="L6" s="15"/>
      <c r="M6" s="16"/>
      <c r="N6" s="2"/>
      <c r="O6" s="16"/>
      <c r="P6" s="17"/>
      <c r="Q6" s="16"/>
    </row>
    <row r="7" spans="1:17" ht="12.75" x14ac:dyDescent="0.2">
      <c r="A7" s="3" t="s">
        <v>14</v>
      </c>
      <c r="B7" s="18">
        <v>12</v>
      </c>
      <c r="C7" s="19"/>
      <c r="D7" s="20"/>
      <c r="E7" s="18">
        <v>0</v>
      </c>
      <c r="F7" s="19"/>
      <c r="G7" s="2"/>
      <c r="H7" s="18">
        <v>0</v>
      </c>
      <c r="I7" s="19"/>
      <c r="J7" s="2"/>
      <c r="K7" s="14"/>
      <c r="L7" s="15"/>
      <c r="M7" s="13"/>
      <c r="N7" s="15"/>
      <c r="O7" s="13"/>
      <c r="P7" s="14"/>
      <c r="Q7" s="13"/>
    </row>
    <row r="8" spans="1:17" ht="12.75" x14ac:dyDescent="0.2">
      <c r="A8" s="3" t="s">
        <v>15</v>
      </c>
      <c r="B8" s="21">
        <f>B6*B7</f>
        <v>28800</v>
      </c>
      <c r="C8" s="22">
        <v>0</v>
      </c>
      <c r="D8" s="15"/>
      <c r="E8" s="21">
        <f>E6*E7</f>
        <v>0</v>
      </c>
      <c r="F8" s="22">
        <v>0</v>
      </c>
      <c r="G8" s="2"/>
      <c r="H8" s="21">
        <f>H6*H7</f>
        <v>0</v>
      </c>
      <c r="I8" s="22">
        <v>0</v>
      </c>
      <c r="J8" s="2"/>
      <c r="K8" s="21">
        <f>B8+E8+H8</f>
        <v>28800</v>
      </c>
      <c r="L8" s="23">
        <f>C8+F8+I8</f>
        <v>0</v>
      </c>
      <c r="M8" s="56">
        <f>+K8-L8</f>
        <v>28800</v>
      </c>
      <c r="N8" s="24">
        <f t="shared" ref="N8:O8" si="0">K8/12</f>
        <v>2400</v>
      </c>
      <c r="O8" s="25">
        <f t="shared" si="0"/>
        <v>0</v>
      </c>
      <c r="P8" s="21">
        <f t="shared" ref="P8:Q8" si="1">N8*0.25</f>
        <v>600</v>
      </c>
      <c r="Q8" s="25">
        <f t="shared" si="1"/>
        <v>0</v>
      </c>
    </row>
    <row r="9" spans="1:17" ht="12.75" x14ac:dyDescent="0.2">
      <c r="A9" s="2"/>
      <c r="B9" s="14"/>
      <c r="C9" s="13"/>
      <c r="D9" s="15"/>
      <c r="E9" s="14"/>
      <c r="F9" s="13"/>
      <c r="G9" s="2"/>
      <c r="H9" s="14"/>
      <c r="I9" s="13"/>
      <c r="J9" s="2"/>
      <c r="K9" s="14"/>
      <c r="L9" s="15"/>
      <c r="M9" s="16"/>
      <c r="N9" s="2"/>
      <c r="O9" s="16"/>
      <c r="P9" s="17"/>
      <c r="Q9" s="16"/>
    </row>
    <row r="10" spans="1:17" ht="12.75" x14ac:dyDescent="0.2">
      <c r="A10" s="3" t="s">
        <v>16</v>
      </c>
      <c r="B10" s="14"/>
      <c r="C10" s="13"/>
      <c r="D10" s="15"/>
      <c r="E10" s="14"/>
      <c r="F10" s="13"/>
      <c r="G10" s="2"/>
      <c r="H10" s="14"/>
      <c r="I10" s="13"/>
      <c r="J10" s="2"/>
      <c r="K10" s="14"/>
      <c r="L10" s="15"/>
      <c r="M10" s="16"/>
      <c r="N10" s="2"/>
      <c r="O10" s="16"/>
      <c r="P10" s="17"/>
      <c r="Q10" s="16"/>
    </row>
    <row r="11" spans="1:17" ht="12.75" x14ac:dyDescent="0.2">
      <c r="A11" s="26" t="s">
        <v>17</v>
      </c>
      <c r="B11" s="12">
        <v>0</v>
      </c>
      <c r="C11" s="27">
        <v>0</v>
      </c>
      <c r="D11" s="15"/>
      <c r="E11" s="12">
        <v>0</v>
      </c>
      <c r="F11" s="27">
        <v>0</v>
      </c>
      <c r="G11" s="2"/>
      <c r="H11" s="12">
        <v>0</v>
      </c>
      <c r="I11" s="27">
        <v>0</v>
      </c>
      <c r="J11" s="2"/>
      <c r="K11" s="28">
        <f>B11+E11+H11</f>
        <v>0</v>
      </c>
      <c r="L11" s="29">
        <f>C11+F11+I11</f>
        <v>0</v>
      </c>
      <c r="M11" s="56">
        <f t="shared" ref="M11:M22" si="2">+K11-L11</f>
        <v>0</v>
      </c>
      <c r="N11" s="15"/>
      <c r="O11" s="13"/>
      <c r="P11" s="14"/>
      <c r="Q11" s="16"/>
    </row>
    <row r="12" spans="1:17" ht="12.75" x14ac:dyDescent="0.2">
      <c r="A12" s="26" t="s">
        <v>18</v>
      </c>
      <c r="B12" s="12">
        <v>0</v>
      </c>
      <c r="C12" s="27">
        <v>0</v>
      </c>
      <c r="D12" s="15"/>
      <c r="E12" s="12">
        <v>0</v>
      </c>
      <c r="F12" s="27">
        <v>0</v>
      </c>
      <c r="G12" s="2"/>
      <c r="H12" s="12">
        <v>0</v>
      </c>
      <c r="I12" s="27">
        <v>0</v>
      </c>
      <c r="J12" s="2"/>
      <c r="K12" s="28">
        <f t="shared" ref="K12:L22" si="3">B12+E12+H12</f>
        <v>0</v>
      </c>
      <c r="L12" s="29">
        <f t="shared" si="3"/>
        <v>0</v>
      </c>
      <c r="M12" s="56">
        <f t="shared" si="2"/>
        <v>0</v>
      </c>
      <c r="N12" s="15"/>
      <c r="O12" s="13"/>
      <c r="P12" s="14"/>
      <c r="Q12" s="16"/>
    </row>
    <row r="13" spans="1:17" ht="12.75" x14ac:dyDescent="0.2">
      <c r="A13" s="26" t="s">
        <v>19</v>
      </c>
      <c r="B13" s="12">
        <v>750</v>
      </c>
      <c r="C13" s="27">
        <v>0</v>
      </c>
      <c r="D13" s="15"/>
      <c r="E13" s="12">
        <v>0</v>
      </c>
      <c r="F13" s="27">
        <v>0</v>
      </c>
      <c r="G13" s="2"/>
      <c r="H13" s="12">
        <v>0</v>
      </c>
      <c r="I13" s="27">
        <v>0</v>
      </c>
      <c r="J13" s="2"/>
      <c r="K13" s="28">
        <f t="shared" si="3"/>
        <v>750</v>
      </c>
      <c r="L13" s="29">
        <f t="shared" si="3"/>
        <v>0</v>
      </c>
      <c r="M13" s="56">
        <f t="shared" si="2"/>
        <v>750</v>
      </c>
      <c r="N13" s="15"/>
      <c r="O13" s="13"/>
      <c r="P13" s="14"/>
      <c r="Q13" s="16"/>
    </row>
    <row r="14" spans="1:17" ht="12.75" x14ac:dyDescent="0.2">
      <c r="A14" s="26" t="s">
        <v>20</v>
      </c>
      <c r="B14" s="12">
        <f>430.23*12</f>
        <v>5162.76</v>
      </c>
      <c r="C14" s="27">
        <v>0</v>
      </c>
      <c r="D14" s="15"/>
      <c r="E14" s="12">
        <v>0</v>
      </c>
      <c r="F14" s="27">
        <v>0</v>
      </c>
      <c r="G14" s="2"/>
      <c r="H14" s="12">
        <v>0</v>
      </c>
      <c r="I14" s="27">
        <v>0</v>
      </c>
      <c r="J14" s="2"/>
      <c r="K14" s="28">
        <f t="shared" si="3"/>
        <v>5162.76</v>
      </c>
      <c r="L14" s="29">
        <f t="shared" si="3"/>
        <v>0</v>
      </c>
      <c r="M14" s="56">
        <f t="shared" si="2"/>
        <v>5162.76</v>
      </c>
      <c r="N14" s="15"/>
      <c r="O14" s="13"/>
      <c r="P14" s="14"/>
      <c r="Q14" s="16"/>
    </row>
    <row r="15" spans="1:17" ht="12.75" x14ac:dyDescent="0.2">
      <c r="A15" s="26" t="s">
        <v>21</v>
      </c>
      <c r="B15" s="12">
        <f>395000*0.00666274</f>
        <v>2631.7823000000003</v>
      </c>
      <c r="C15" s="27">
        <v>0</v>
      </c>
      <c r="D15" s="15"/>
      <c r="E15" s="12">
        <v>0</v>
      </c>
      <c r="F15" s="27">
        <v>0</v>
      </c>
      <c r="G15" s="2"/>
      <c r="H15" s="12">
        <v>0</v>
      </c>
      <c r="I15" s="27">
        <v>0</v>
      </c>
      <c r="J15" s="2"/>
      <c r="K15" s="28">
        <f t="shared" si="3"/>
        <v>2631.7823000000003</v>
      </c>
      <c r="L15" s="29">
        <f t="shared" si="3"/>
        <v>0</v>
      </c>
      <c r="M15" s="56">
        <f t="shared" si="2"/>
        <v>2631.7823000000003</v>
      </c>
      <c r="N15" s="15"/>
      <c r="O15" s="13"/>
      <c r="P15" s="14"/>
      <c r="Q15" s="16"/>
    </row>
    <row r="16" spans="1:17" ht="12.75" x14ac:dyDescent="0.2">
      <c r="A16" s="26" t="s">
        <v>22</v>
      </c>
      <c r="B16" s="12">
        <f>464980.88*0.061</f>
        <v>28363.83368</v>
      </c>
      <c r="C16" s="27">
        <v>0</v>
      </c>
      <c r="D16" s="15"/>
      <c r="E16" s="12">
        <v>0</v>
      </c>
      <c r="F16" s="27">
        <v>0</v>
      </c>
      <c r="G16" s="2"/>
      <c r="H16" s="12">
        <v>0</v>
      </c>
      <c r="I16" s="27">
        <v>0</v>
      </c>
      <c r="J16" s="2"/>
      <c r="K16" s="28">
        <f t="shared" si="3"/>
        <v>28363.83368</v>
      </c>
      <c r="L16" s="29">
        <f t="shared" si="3"/>
        <v>0</v>
      </c>
      <c r="M16" s="56">
        <f t="shared" si="2"/>
        <v>28363.83368</v>
      </c>
      <c r="N16" s="15"/>
      <c r="O16" s="13"/>
      <c r="P16" s="14"/>
      <c r="Q16" s="16"/>
    </row>
    <row r="17" spans="1:17" ht="12.75" x14ac:dyDescent="0.2">
      <c r="A17" s="26" t="s">
        <v>23</v>
      </c>
      <c r="B17" s="12">
        <v>118.8</v>
      </c>
      <c r="C17" s="27">
        <v>0</v>
      </c>
      <c r="D17" s="15"/>
      <c r="E17" s="12">
        <v>0</v>
      </c>
      <c r="F17" s="27">
        <v>0</v>
      </c>
      <c r="G17" s="2"/>
      <c r="H17" s="12">
        <v>0</v>
      </c>
      <c r="I17" s="27">
        <v>0</v>
      </c>
      <c r="J17" s="2"/>
      <c r="K17" s="28">
        <f t="shared" si="3"/>
        <v>118.8</v>
      </c>
      <c r="L17" s="29">
        <f t="shared" si="3"/>
        <v>0</v>
      </c>
      <c r="M17" s="56">
        <f t="shared" si="2"/>
        <v>118.8</v>
      </c>
      <c r="N17" s="15"/>
      <c r="O17" s="13"/>
      <c r="P17" s="14"/>
      <c r="Q17" s="16"/>
    </row>
    <row r="18" spans="1:17" ht="12.75" x14ac:dyDescent="0.2">
      <c r="A18" s="26" t="s">
        <v>24</v>
      </c>
      <c r="B18" s="12">
        <v>300</v>
      </c>
      <c r="C18" s="27">
        <v>0</v>
      </c>
      <c r="D18" s="15"/>
      <c r="E18" s="12">
        <v>0</v>
      </c>
      <c r="F18" s="27">
        <v>0</v>
      </c>
      <c r="G18" s="2"/>
      <c r="H18" s="12">
        <v>0</v>
      </c>
      <c r="I18" s="27">
        <v>0</v>
      </c>
      <c r="J18" s="2"/>
      <c r="K18" s="28">
        <f t="shared" si="3"/>
        <v>300</v>
      </c>
      <c r="L18" s="29">
        <f t="shared" si="3"/>
        <v>0</v>
      </c>
      <c r="M18" s="56">
        <f t="shared" si="2"/>
        <v>300</v>
      </c>
      <c r="N18" s="15"/>
      <c r="O18" s="13"/>
      <c r="P18" s="14"/>
      <c r="Q18" s="16"/>
    </row>
    <row r="19" spans="1:17" ht="12.75" x14ac:dyDescent="0.2">
      <c r="A19" s="26" t="s">
        <v>25</v>
      </c>
      <c r="B19" s="12">
        <v>100</v>
      </c>
      <c r="C19" s="27">
        <v>0</v>
      </c>
      <c r="D19" s="15"/>
      <c r="E19" s="12">
        <v>0</v>
      </c>
      <c r="F19" s="27">
        <v>0</v>
      </c>
      <c r="G19" s="2"/>
      <c r="H19" s="12">
        <v>0</v>
      </c>
      <c r="I19" s="27">
        <v>0</v>
      </c>
      <c r="J19" s="2"/>
      <c r="K19" s="28">
        <f t="shared" si="3"/>
        <v>100</v>
      </c>
      <c r="L19" s="29">
        <f t="shared" si="3"/>
        <v>0</v>
      </c>
      <c r="M19" s="56">
        <f t="shared" si="2"/>
        <v>100</v>
      </c>
      <c r="N19" s="15"/>
      <c r="O19" s="13"/>
      <c r="P19" s="14"/>
      <c r="Q19" s="16"/>
    </row>
    <row r="20" spans="1:17" ht="12.75" x14ac:dyDescent="0.2">
      <c r="A20" s="26" t="s">
        <v>26</v>
      </c>
      <c r="B20" s="12">
        <v>0</v>
      </c>
      <c r="C20" s="27">
        <v>0</v>
      </c>
      <c r="D20" s="15"/>
      <c r="E20" s="12">
        <v>0</v>
      </c>
      <c r="F20" s="27">
        <v>0</v>
      </c>
      <c r="G20" s="2"/>
      <c r="H20" s="12">
        <v>0</v>
      </c>
      <c r="I20" s="27">
        <v>0</v>
      </c>
      <c r="J20" s="2"/>
      <c r="K20" s="28">
        <f t="shared" si="3"/>
        <v>0</v>
      </c>
      <c r="L20" s="29">
        <f t="shared" si="3"/>
        <v>0</v>
      </c>
      <c r="M20" s="56">
        <f t="shared" si="2"/>
        <v>0</v>
      </c>
      <c r="N20" s="15"/>
      <c r="O20" s="13"/>
      <c r="P20" s="14"/>
      <c r="Q20" s="16"/>
    </row>
    <row r="21" spans="1:17" ht="12.75" x14ac:dyDescent="0.2">
      <c r="A21" s="26" t="s">
        <v>27</v>
      </c>
      <c r="B21" s="12">
        <v>0</v>
      </c>
      <c r="C21" s="27">
        <v>0</v>
      </c>
      <c r="D21" s="15"/>
      <c r="E21" s="12">
        <v>0</v>
      </c>
      <c r="F21" s="27">
        <v>0</v>
      </c>
      <c r="G21" s="2"/>
      <c r="H21" s="12">
        <v>0</v>
      </c>
      <c r="I21" s="27">
        <v>0</v>
      </c>
      <c r="J21" s="2"/>
      <c r="K21" s="28">
        <f t="shared" si="3"/>
        <v>0</v>
      </c>
      <c r="L21" s="29">
        <f t="shared" si="3"/>
        <v>0</v>
      </c>
      <c r="M21" s="56">
        <f t="shared" si="2"/>
        <v>0</v>
      </c>
      <c r="N21" s="15"/>
      <c r="O21" s="13"/>
      <c r="P21" s="14"/>
      <c r="Q21" s="16"/>
    </row>
    <row r="22" spans="1:17" ht="13.5" thickBot="1" x14ac:dyDescent="0.25">
      <c r="A22" s="26" t="s">
        <v>28</v>
      </c>
      <c r="B22" s="30">
        <v>0</v>
      </c>
      <c r="C22" s="31">
        <v>0</v>
      </c>
      <c r="D22" s="15"/>
      <c r="E22" s="30">
        <v>0</v>
      </c>
      <c r="F22" s="31">
        <v>0</v>
      </c>
      <c r="G22" s="2"/>
      <c r="H22" s="30">
        <v>0</v>
      </c>
      <c r="I22" s="31">
        <v>0</v>
      </c>
      <c r="J22" s="2"/>
      <c r="K22" s="54">
        <f t="shared" si="3"/>
        <v>0</v>
      </c>
      <c r="L22" s="55">
        <f t="shared" si="3"/>
        <v>0</v>
      </c>
      <c r="M22" s="57">
        <f t="shared" si="2"/>
        <v>0</v>
      </c>
      <c r="N22" s="15"/>
      <c r="O22" s="13"/>
      <c r="P22" s="14"/>
      <c r="Q22" s="16"/>
    </row>
    <row r="23" spans="1:17" ht="13.5" thickTop="1" x14ac:dyDescent="0.2">
      <c r="A23" s="3" t="s">
        <v>29</v>
      </c>
      <c r="B23" s="21">
        <f>SUM(B11:B22)</f>
        <v>37427.17598</v>
      </c>
      <c r="C23" s="25">
        <f>SUM(C11:C22)</f>
        <v>0</v>
      </c>
      <c r="D23" s="15"/>
      <c r="E23" s="21">
        <f>SUM(E11:E22)</f>
        <v>0</v>
      </c>
      <c r="F23" s="25">
        <f>SUM(F11:F22)</f>
        <v>0</v>
      </c>
      <c r="G23" s="2"/>
      <c r="H23" s="21">
        <f>SUM(H11:H22)</f>
        <v>0</v>
      </c>
      <c r="I23" s="25">
        <f>SUM(I11:I22)</f>
        <v>0</v>
      </c>
      <c r="J23" s="2"/>
      <c r="K23" s="21">
        <f>B23+E23+H23</f>
        <v>37427.17598</v>
      </c>
      <c r="L23" s="25">
        <f>C23+F23+I23</f>
        <v>0</v>
      </c>
      <c r="M23" s="21">
        <f>K23-L23</f>
        <v>37427.17598</v>
      </c>
      <c r="N23" s="2"/>
      <c r="O23" s="16"/>
      <c r="P23" s="17"/>
      <c r="Q23" s="16"/>
    </row>
    <row r="24" spans="1:17" ht="12.75" x14ac:dyDescent="0.2">
      <c r="A24" s="2"/>
      <c r="B24" s="14"/>
      <c r="C24" s="13"/>
      <c r="D24" s="15"/>
      <c r="E24" s="14"/>
      <c r="F24" s="13"/>
      <c r="G24" s="2"/>
      <c r="H24" s="14"/>
      <c r="I24" s="13"/>
      <c r="J24" s="2"/>
      <c r="K24" s="14"/>
      <c r="L24" s="15"/>
      <c r="M24" s="16"/>
      <c r="N24" s="15"/>
      <c r="O24" s="13"/>
      <c r="P24" s="14"/>
      <c r="Q24" s="16"/>
    </row>
    <row r="25" spans="1:17" ht="12.75" x14ac:dyDescent="0.2">
      <c r="A25" s="3" t="s">
        <v>30</v>
      </c>
      <c r="B25" s="21">
        <f>B8-B23</f>
        <v>-8627.17598</v>
      </c>
      <c r="C25" s="25">
        <f>C8-C23</f>
        <v>0</v>
      </c>
      <c r="D25" s="15"/>
      <c r="E25" s="21">
        <f>E8-E23</f>
        <v>0</v>
      </c>
      <c r="F25" s="25">
        <f>F8-F23</f>
        <v>0</v>
      </c>
      <c r="G25" s="2"/>
      <c r="H25" s="21">
        <f>H8-H23</f>
        <v>0</v>
      </c>
      <c r="I25" s="25">
        <f>I8-I23</f>
        <v>0</v>
      </c>
      <c r="J25" s="2"/>
      <c r="K25" s="21">
        <f>B25+E25+H25</f>
        <v>-8627.17598</v>
      </c>
      <c r="L25" s="24">
        <f>C25+F25+I25</f>
        <v>0</v>
      </c>
      <c r="M25" s="25">
        <f>K25-L25</f>
        <v>-8627.17598</v>
      </c>
      <c r="N25" s="2"/>
      <c r="O25" s="16"/>
      <c r="P25" s="17"/>
      <c r="Q25" s="16"/>
    </row>
    <row r="26" spans="1:17" ht="12.75" x14ac:dyDescent="0.2">
      <c r="A26" s="2"/>
      <c r="B26" s="14"/>
      <c r="C26" s="13"/>
      <c r="D26" s="15"/>
      <c r="E26" s="14"/>
      <c r="F26" s="13"/>
      <c r="G26" s="2"/>
      <c r="H26" s="14"/>
      <c r="I26" s="13"/>
      <c r="J26" s="2"/>
      <c r="K26" s="14"/>
      <c r="L26" s="15"/>
      <c r="M26" s="16"/>
      <c r="N26" s="2"/>
      <c r="O26" s="16"/>
      <c r="P26" s="17"/>
      <c r="Q26" s="16"/>
    </row>
    <row r="27" spans="1:17" ht="12.75" x14ac:dyDescent="0.2">
      <c r="A27" s="3" t="s">
        <v>31</v>
      </c>
      <c r="B27" s="14"/>
      <c r="C27" s="13"/>
      <c r="D27" s="15"/>
      <c r="E27" s="14"/>
      <c r="F27" s="13"/>
      <c r="G27" s="2"/>
      <c r="H27" s="14"/>
      <c r="I27" s="13"/>
      <c r="J27" s="2"/>
      <c r="K27" s="14"/>
      <c r="L27" s="15"/>
      <c r="M27" s="16"/>
      <c r="N27" s="15"/>
      <c r="O27" s="13"/>
      <c r="P27" s="14"/>
      <c r="Q27" s="16"/>
    </row>
    <row r="28" spans="1:17" ht="12.75" x14ac:dyDescent="0.2">
      <c r="A28" s="32" t="s">
        <v>32</v>
      </c>
      <c r="B28" s="33">
        <f t="shared" ref="B28:C28" si="4">B25*0.25</f>
        <v>-2156.793995</v>
      </c>
      <c r="C28" s="34">
        <f t="shared" si="4"/>
        <v>0</v>
      </c>
      <c r="D28" s="15"/>
      <c r="E28" s="33">
        <f t="shared" ref="E28:F28" si="5">E25*0.25</f>
        <v>0</v>
      </c>
      <c r="F28" s="34">
        <f t="shared" si="5"/>
        <v>0</v>
      </c>
      <c r="G28" s="2"/>
      <c r="H28" s="33">
        <f t="shared" ref="H28:I28" si="6">H25*0.25</f>
        <v>0</v>
      </c>
      <c r="I28" s="34">
        <f t="shared" si="6"/>
        <v>0</v>
      </c>
      <c r="J28" s="2"/>
      <c r="K28" s="35">
        <f t="shared" ref="K28:L28" si="7">K25*0.25</f>
        <v>-2156.793995</v>
      </c>
      <c r="L28" s="36">
        <f t="shared" si="7"/>
        <v>0</v>
      </c>
      <c r="M28" s="37">
        <f t="shared" ref="M28:M29" si="8">K28-L28</f>
        <v>-2156.793995</v>
      </c>
      <c r="N28" s="15"/>
      <c r="O28" s="13"/>
      <c r="P28" s="14"/>
      <c r="Q28" s="13"/>
    </row>
    <row r="29" spans="1:17" ht="12.75" x14ac:dyDescent="0.2">
      <c r="A29" s="32" t="s">
        <v>33</v>
      </c>
      <c r="B29" s="38">
        <f t="shared" ref="B29:C29" si="9">B28/12</f>
        <v>-179.73283291666667</v>
      </c>
      <c r="C29" s="39">
        <f t="shared" si="9"/>
        <v>0</v>
      </c>
      <c r="D29" s="15"/>
      <c r="E29" s="38">
        <f t="shared" ref="E29:F29" si="10">E28/12</f>
        <v>0</v>
      </c>
      <c r="F29" s="39">
        <f t="shared" si="10"/>
        <v>0</v>
      </c>
      <c r="G29" s="2"/>
      <c r="H29" s="38">
        <f t="shared" ref="H29:I29" si="11">H28/12</f>
        <v>0</v>
      </c>
      <c r="I29" s="39">
        <f t="shared" si="11"/>
        <v>0</v>
      </c>
      <c r="J29" s="2"/>
      <c r="K29" s="40">
        <f t="shared" ref="K29:L29" si="12">K28/12</f>
        <v>-179.73283291666667</v>
      </c>
      <c r="L29" s="41">
        <f t="shared" si="12"/>
        <v>0</v>
      </c>
      <c r="M29" s="42">
        <f t="shared" si="8"/>
        <v>-179.73283291666667</v>
      </c>
      <c r="N29" s="43"/>
      <c r="O29" s="44"/>
      <c r="P29" s="45"/>
      <c r="Q29" s="46"/>
    </row>
    <row r="30" spans="1:17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</sheetData>
  <mergeCells count="9">
    <mergeCell ref="P3:Q3"/>
    <mergeCell ref="H5:I5"/>
    <mergeCell ref="B5:C5"/>
    <mergeCell ref="E5:F5"/>
    <mergeCell ref="H3:I3"/>
    <mergeCell ref="K3:M3"/>
    <mergeCell ref="N3:O3"/>
    <mergeCell ref="B3:C3"/>
    <mergeCell ref="E3: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</vt:lpstr>
      <vt:lpstr>2025</vt:lpstr>
      <vt:lpstr>2026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SERVICES FINANCIERS DANIEL KATEV</dc:creator>
  <cp:lastModifiedBy>SERVICES FINANCIERS DANIEL KATEV</cp:lastModifiedBy>
  <dcterms:created xsi:type="dcterms:W3CDTF">2026-01-10T00:48:41Z</dcterms:created>
  <dcterms:modified xsi:type="dcterms:W3CDTF">2026-01-10T01:02:27Z</dcterms:modified>
</cp:coreProperties>
</file>